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SRVZ_1_Sicurezza\001 SETTORE APPALTI\2023\1 - Richieste in istruttoria\2023 Adesione convenzione Sardegnacat - carta\3_Adesione convenzione\"/>
    </mc:Choice>
  </mc:AlternateContent>
  <bookViews>
    <workbookView xWindow="-120" yWindow="-120" windowWidth="29040" windowHeight="15840"/>
  </bookViews>
  <sheets>
    <sheet name="Foglio1" sheetId="1" r:id="rId1"/>
  </sheets>
  <definedNames>
    <definedName name="_xlnm.Print_Area" localSheetId="0">Foglio1!$B$39:$D$48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" i="1" l="1"/>
  <c r="E7" i="1"/>
  <c r="L7" i="1" s="1"/>
  <c r="G29" i="1"/>
  <c r="H32" i="1" s="1"/>
  <c r="C29" i="1"/>
  <c r="D32" i="1" s="1"/>
  <c r="F32" i="1" s="1"/>
  <c r="E11" i="1"/>
  <c r="I28" i="1"/>
  <c r="E28" i="1"/>
  <c r="I27" i="1"/>
  <c r="E27" i="1"/>
  <c r="I26" i="1"/>
  <c r="E26" i="1"/>
  <c r="I25" i="1"/>
  <c r="E25" i="1"/>
  <c r="E24" i="1"/>
  <c r="L24" i="1" s="1"/>
  <c r="E23" i="1"/>
  <c r="L23" i="1" s="1"/>
  <c r="I22" i="1"/>
  <c r="E22" i="1"/>
  <c r="E21" i="1"/>
  <c r="L21" i="1" s="1"/>
  <c r="E20" i="1"/>
  <c r="L20" i="1" s="1"/>
  <c r="E19" i="1"/>
  <c r="L19" i="1" s="1"/>
  <c r="E18" i="1"/>
  <c r="L18" i="1" s="1"/>
  <c r="E17" i="1"/>
  <c r="L17" i="1" s="1"/>
  <c r="E16" i="1"/>
  <c r="L16" i="1" s="1"/>
  <c r="E15" i="1"/>
  <c r="L15" i="1" s="1"/>
  <c r="E14" i="1"/>
  <c r="L14" i="1" s="1"/>
  <c r="E13" i="1"/>
  <c r="L13" i="1" s="1"/>
  <c r="E12" i="1"/>
  <c r="L12" i="1" s="1"/>
  <c r="I11" i="1"/>
  <c r="E10" i="1"/>
  <c r="L10" i="1" s="1"/>
  <c r="I9" i="1"/>
  <c r="E9" i="1"/>
  <c r="H8" i="1"/>
  <c r="I8" i="1" s="1"/>
  <c r="E8" i="1"/>
  <c r="E3" i="1"/>
  <c r="L3" i="1" s="1"/>
  <c r="E4" i="1"/>
  <c r="L4" i="1" s="1"/>
  <c r="E5" i="1"/>
  <c r="L5" i="1" s="1"/>
  <c r="E6" i="1"/>
  <c r="L6" i="1" s="1"/>
  <c r="E2" i="1"/>
  <c r="L2" i="1" s="1"/>
  <c r="I29" i="1" l="1"/>
  <c r="E29" i="1"/>
  <c r="L28" i="1"/>
  <c r="L25" i="1"/>
  <c r="L26" i="1"/>
  <c r="L22" i="1"/>
  <c r="L27" i="1"/>
  <c r="J32" i="1"/>
  <c r="D35" i="1" s="1"/>
  <c r="D36" i="1" s="1"/>
  <c r="D37" i="1" s="1"/>
  <c r="L11" i="1"/>
  <c r="L9" i="1"/>
  <c r="L8" i="1"/>
  <c r="D40" i="1" l="1"/>
  <c r="D41" i="1"/>
  <c r="D42" i="1" s="1"/>
  <c r="L29" i="1"/>
</calcChain>
</file>

<file path=xl/sharedStrings.xml><?xml version="1.0" encoding="utf-8"?>
<sst xmlns="http://schemas.openxmlformats.org/spreadsheetml/2006/main" count="28" uniqueCount="22">
  <si>
    <t>prezzi</t>
  </si>
  <si>
    <t>nuovi totali</t>
  </si>
  <si>
    <t>qt. A4</t>
  </si>
  <si>
    <t>prezzo conv.</t>
  </si>
  <si>
    <t>tot.imponibile</t>
  </si>
  <si>
    <t>qt. A3</t>
  </si>
  <si>
    <t>totale imp. A4+A3</t>
  </si>
  <si>
    <t>iva 22%</t>
  </si>
  <si>
    <t>totale annuale con iva</t>
  </si>
  <si>
    <t>totale liquidato</t>
  </si>
  <si>
    <t>totale 12 mesi</t>
  </si>
  <si>
    <t>ANNO</t>
  </si>
  <si>
    <t>MESI</t>
  </si>
  <si>
    <t>IVA AL 22%</t>
  </si>
  <si>
    <t>TOTALE AL NETTO DI IVA AL 22%</t>
  </si>
  <si>
    <t xml:space="preserve">IMPORTO </t>
  </si>
  <si>
    <t>REVISIONE PREZZI AL 4% DA SUDDIVIDERE PER ANNUALITA' E QUOTA PARTE</t>
  </si>
  <si>
    <t>TOTALE</t>
  </si>
  <si>
    <t>Calcoli per adesione a nuova convenzione SARDEGNACAT</t>
  </si>
  <si>
    <t>TOTALE COMPLESSIVO IVATO (24+12)</t>
  </si>
  <si>
    <t>ordini 2023 liquidati</t>
  </si>
  <si>
    <t>totale  fatture  con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</si>
</sst>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64" fontId="1" fillId="0" borderId="0" xfId="0" applyNumberFormat="1" applyFont="1"/>
    <xf numFmtId="164" fontId="0" fillId="0" borderId="0" xfId="0" applyNumberFormat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/>
    <xf numFmtId="164" fontId="3" fillId="0" borderId="1" xfId="0" applyNumberFormat="1" applyFont="1" applyBorder="1"/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/>
    <xf numFmtId="164" fontId="3" fillId="0" borderId="6" xfId="0" applyNumberFormat="1" applyFont="1" applyBorder="1"/>
    <xf numFmtId="164" fontId="3" fillId="0" borderId="23" xfId="0" applyNumberFormat="1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3" fillId="0" borderId="17" xfId="0" applyFont="1" applyBorder="1"/>
    <xf numFmtId="0" fontId="3" fillId="0" borderId="18" xfId="0" applyFont="1" applyBorder="1" applyAlignment="1">
      <alignment wrapText="1"/>
    </xf>
    <xf numFmtId="164" fontId="2" fillId="0" borderId="1" xfId="0" applyNumberFormat="1" applyFont="1" applyBorder="1"/>
    <xf numFmtId="164" fontId="2" fillId="0" borderId="6" xfId="0" applyNumberFormat="1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/>
    <xf numFmtId="0" fontId="3" fillId="0" borderId="0" xfId="0" applyFont="1"/>
    <xf numFmtId="0" fontId="3" fillId="0" borderId="5" xfId="0" applyFont="1" applyBorder="1"/>
    <xf numFmtId="0" fontId="2" fillId="0" borderId="6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2" fillId="0" borderId="15" xfId="0" applyFont="1" applyBorder="1"/>
    <xf numFmtId="0" fontId="3" fillId="0" borderId="16" xfId="0" applyFont="1" applyBorder="1"/>
    <xf numFmtId="164" fontId="3" fillId="0" borderId="12" xfId="0" applyNumberFormat="1" applyFont="1" applyBorder="1"/>
    <xf numFmtId="0" fontId="3" fillId="0" borderId="21" xfId="0" applyFont="1" applyBorder="1"/>
    <xf numFmtId="0" fontId="3" fillId="0" borderId="22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8" xfId="0" applyFont="1" applyBorder="1"/>
    <xf numFmtId="164" fontId="3" fillId="0" borderId="0" xfId="0" applyNumberFormat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/>
    </xf>
    <xf numFmtId="164" fontId="2" fillId="2" borderId="24" xfId="0" applyNumberFormat="1" applyFont="1" applyFill="1" applyBorder="1"/>
    <xf numFmtId="0" fontId="2" fillId="0" borderId="5" xfId="0" applyFont="1" applyBorder="1" applyAlignment="1">
      <alignment horizontal="right"/>
    </xf>
    <xf numFmtId="0" fontId="2" fillId="0" borderId="11" xfId="0" applyFont="1" applyBorder="1"/>
    <xf numFmtId="0" fontId="2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tabSelected="1" topLeftCell="B31" zoomScale="130" zoomScaleNormal="130" workbookViewId="0">
      <selection activeCell="B37" sqref="B37"/>
    </sheetView>
  </sheetViews>
  <sheetFormatPr defaultRowHeight="14.4" x14ac:dyDescent="0.3"/>
  <cols>
    <col min="2" max="2" width="25.5546875" bestFit="1" customWidth="1"/>
    <col min="3" max="3" width="12.5546875" customWidth="1"/>
    <col min="4" max="4" width="11.44140625" customWidth="1"/>
    <col min="5" max="5" width="12.33203125" customWidth="1"/>
    <col min="6" max="6" width="11.5546875" customWidth="1"/>
    <col min="8" max="8" width="10.33203125" bestFit="1" customWidth="1"/>
    <col min="9" max="9" width="10.6640625" customWidth="1"/>
    <col min="10" max="10" width="11.88671875" bestFit="1" customWidth="1"/>
    <col min="11" max="11" width="6.109375" customWidth="1"/>
    <col min="12" max="12" width="10.6640625" customWidth="1"/>
  </cols>
  <sheetData>
    <row r="1" spans="2:12" ht="20.399999999999999" x14ac:dyDescent="0.3">
      <c r="B1" s="40" t="s">
        <v>20</v>
      </c>
      <c r="C1" s="40" t="s">
        <v>2</v>
      </c>
      <c r="D1" s="40" t="s">
        <v>0</v>
      </c>
      <c r="E1" s="40" t="s">
        <v>9</v>
      </c>
      <c r="F1" s="40"/>
      <c r="G1" s="40" t="s">
        <v>5</v>
      </c>
      <c r="H1" s="40" t="s">
        <v>0</v>
      </c>
      <c r="I1" s="40" t="s">
        <v>9</v>
      </c>
      <c r="J1" s="40"/>
      <c r="K1" s="40"/>
      <c r="L1" s="40" t="s">
        <v>21</v>
      </c>
    </row>
    <row r="2" spans="2:12" x14ac:dyDescent="0.3">
      <c r="B2" s="4">
        <v>4510000235</v>
      </c>
      <c r="C2" s="4">
        <v>100</v>
      </c>
      <c r="D2" s="5">
        <v>2.5099999999999998</v>
      </c>
      <c r="E2" s="5">
        <f>C2*D2*1.22</f>
        <v>306.21999999999997</v>
      </c>
      <c r="F2" s="4"/>
      <c r="G2" s="4"/>
      <c r="H2" s="5"/>
      <c r="I2" s="4"/>
      <c r="J2" s="4"/>
      <c r="K2" s="4"/>
      <c r="L2" s="5">
        <f>E2+I2</f>
        <v>306.21999999999997</v>
      </c>
    </row>
    <row r="3" spans="2:12" x14ac:dyDescent="0.3">
      <c r="B3" s="4">
        <v>4510000241</v>
      </c>
      <c r="C3" s="4">
        <v>100</v>
      </c>
      <c r="D3" s="5">
        <v>2.5099999999999998</v>
      </c>
      <c r="E3" s="5">
        <f t="shared" ref="E3:E12" si="0">C3*D3*1.22</f>
        <v>306.21999999999997</v>
      </c>
      <c r="F3" s="4"/>
      <c r="G3" s="4"/>
      <c r="H3" s="5"/>
      <c r="I3" s="5"/>
      <c r="J3" s="4"/>
      <c r="K3" s="4"/>
      <c r="L3" s="5">
        <f t="shared" ref="L3:L28" si="1">E3+I3</f>
        <v>306.21999999999997</v>
      </c>
    </row>
    <row r="4" spans="2:12" x14ac:dyDescent="0.3">
      <c r="B4" s="4">
        <v>4510000240</v>
      </c>
      <c r="C4" s="4">
        <v>100</v>
      </c>
      <c r="D4" s="5">
        <v>2.5099999999999998</v>
      </c>
      <c r="E4" s="5">
        <f t="shared" si="0"/>
        <v>306.21999999999997</v>
      </c>
      <c r="F4" s="4"/>
      <c r="G4" s="4"/>
      <c r="H4" s="5"/>
      <c r="I4" s="5"/>
      <c r="J4" s="4"/>
      <c r="K4" s="4"/>
      <c r="L4" s="5">
        <f t="shared" si="1"/>
        <v>306.21999999999997</v>
      </c>
    </row>
    <row r="5" spans="2:12" x14ac:dyDescent="0.3">
      <c r="B5" s="4">
        <v>4510000239</v>
      </c>
      <c r="C5" s="4">
        <v>200</v>
      </c>
      <c r="D5" s="5">
        <v>2.5099999999999998</v>
      </c>
      <c r="E5" s="5">
        <f t="shared" si="0"/>
        <v>612.43999999999994</v>
      </c>
      <c r="F5" s="4"/>
      <c r="G5" s="4"/>
      <c r="H5" s="5"/>
      <c r="I5" s="5"/>
      <c r="J5" s="4"/>
      <c r="K5" s="4"/>
      <c r="L5" s="5">
        <f t="shared" si="1"/>
        <v>612.43999999999994</v>
      </c>
    </row>
    <row r="6" spans="2:12" x14ac:dyDescent="0.3">
      <c r="B6" s="4">
        <v>4510000261</v>
      </c>
      <c r="C6" s="4">
        <v>75</v>
      </c>
      <c r="D6" s="5">
        <v>2.5099999999999998</v>
      </c>
      <c r="E6" s="5">
        <f t="shared" si="0"/>
        <v>229.66499999999996</v>
      </c>
      <c r="F6" s="4"/>
      <c r="G6" s="4"/>
      <c r="H6" s="5"/>
      <c r="I6" s="5"/>
      <c r="J6" s="4"/>
      <c r="K6" s="4"/>
      <c r="L6" s="5">
        <f t="shared" si="1"/>
        <v>229.66499999999996</v>
      </c>
    </row>
    <row r="7" spans="2:12" x14ac:dyDescent="0.3">
      <c r="B7" s="4">
        <v>4510000250</v>
      </c>
      <c r="C7" s="4">
        <v>50</v>
      </c>
      <c r="D7" s="5">
        <v>3.98</v>
      </c>
      <c r="E7" s="5">
        <f>C7*D7*1.22</f>
        <v>242.78</v>
      </c>
      <c r="F7" s="4"/>
      <c r="G7" s="4"/>
      <c r="H7" s="5"/>
      <c r="I7" s="5"/>
      <c r="J7" s="4"/>
      <c r="K7" s="4"/>
      <c r="L7" s="5">
        <f t="shared" si="1"/>
        <v>242.78</v>
      </c>
    </row>
    <row r="8" spans="2:12" x14ac:dyDescent="0.3">
      <c r="B8" s="4">
        <v>4510000253</v>
      </c>
      <c r="C8" s="4">
        <v>100</v>
      </c>
      <c r="D8" s="5">
        <v>3.98</v>
      </c>
      <c r="E8" s="5">
        <f t="shared" si="0"/>
        <v>485.56</v>
      </c>
      <c r="F8" s="4"/>
      <c r="G8" s="4">
        <v>50</v>
      </c>
      <c r="H8" s="5">
        <f>6.15+1.91</f>
        <v>8.06</v>
      </c>
      <c r="I8" s="5">
        <f>G8*H8*1.22</f>
        <v>491.65999999999997</v>
      </c>
      <c r="J8" s="4"/>
      <c r="K8" s="4"/>
      <c r="L8" s="5">
        <f t="shared" si="1"/>
        <v>977.22</v>
      </c>
    </row>
    <row r="9" spans="2:12" x14ac:dyDescent="0.3">
      <c r="B9" s="4">
        <v>4510000270</v>
      </c>
      <c r="C9" s="4">
        <v>60</v>
      </c>
      <c r="D9" s="5">
        <v>3.98</v>
      </c>
      <c r="E9" s="5">
        <f t="shared" si="0"/>
        <v>291.33600000000001</v>
      </c>
      <c r="F9" s="4"/>
      <c r="G9" s="4">
        <v>20</v>
      </c>
      <c r="H9" s="5">
        <v>8.06</v>
      </c>
      <c r="I9" s="5">
        <f>G9*H9*1.22</f>
        <v>196.66400000000002</v>
      </c>
      <c r="J9" s="4"/>
      <c r="K9" s="4"/>
      <c r="L9" s="5">
        <f t="shared" si="1"/>
        <v>488</v>
      </c>
    </row>
    <row r="10" spans="2:12" x14ac:dyDescent="0.3">
      <c r="B10" s="4">
        <v>4510000268</v>
      </c>
      <c r="C10" s="4">
        <v>100</v>
      </c>
      <c r="D10" s="5">
        <v>3.98</v>
      </c>
      <c r="E10" s="5">
        <f t="shared" si="0"/>
        <v>485.56</v>
      </c>
      <c r="F10" s="4"/>
      <c r="G10" s="4"/>
      <c r="H10" s="5"/>
      <c r="I10" s="5"/>
      <c r="J10" s="4"/>
      <c r="K10" s="4"/>
      <c r="L10" s="5">
        <f t="shared" si="1"/>
        <v>485.56</v>
      </c>
    </row>
    <row r="11" spans="2:12" x14ac:dyDescent="0.3">
      <c r="B11" s="4">
        <v>4510000269</v>
      </c>
      <c r="C11" s="4">
        <v>0</v>
      </c>
      <c r="D11" s="5">
        <v>3.98</v>
      </c>
      <c r="E11" s="5">
        <f t="shared" si="0"/>
        <v>0</v>
      </c>
      <c r="F11" s="4"/>
      <c r="G11" s="4">
        <v>50</v>
      </c>
      <c r="H11" s="5">
        <v>8.06</v>
      </c>
      <c r="I11" s="5">
        <f>G11*H11*1.22</f>
        <v>491.65999999999997</v>
      </c>
      <c r="J11" s="4"/>
      <c r="K11" s="4"/>
      <c r="L11" s="5">
        <f t="shared" si="1"/>
        <v>491.65999999999997</v>
      </c>
    </row>
    <row r="12" spans="2:12" x14ac:dyDescent="0.3">
      <c r="B12" s="4">
        <v>4510000271</v>
      </c>
      <c r="C12" s="4">
        <v>125</v>
      </c>
      <c r="D12" s="5">
        <v>3.98</v>
      </c>
      <c r="E12" s="5">
        <f t="shared" si="0"/>
        <v>606.94999999999993</v>
      </c>
      <c r="F12" s="4"/>
      <c r="G12" s="4"/>
      <c r="H12" s="5"/>
      <c r="I12" s="5"/>
      <c r="J12" s="4"/>
      <c r="K12" s="4"/>
      <c r="L12" s="5">
        <f t="shared" si="1"/>
        <v>606.94999999999993</v>
      </c>
    </row>
    <row r="13" spans="2:12" x14ac:dyDescent="0.3">
      <c r="B13" s="4">
        <v>4510000252</v>
      </c>
      <c r="C13" s="4">
        <v>750</v>
      </c>
      <c r="D13" s="5">
        <v>3.98</v>
      </c>
      <c r="E13" s="5">
        <f t="shared" ref="E13:E14" si="2">C13*D13*1.22</f>
        <v>3641.7</v>
      </c>
      <c r="F13" s="4"/>
      <c r="G13" s="4"/>
      <c r="H13" s="5"/>
      <c r="I13" s="5"/>
      <c r="J13" s="4"/>
      <c r="K13" s="4"/>
      <c r="L13" s="5">
        <f t="shared" si="1"/>
        <v>3641.7</v>
      </c>
    </row>
    <row r="14" spans="2:12" x14ac:dyDescent="0.3">
      <c r="B14" s="4">
        <v>4510000250</v>
      </c>
      <c r="C14" s="4">
        <v>150</v>
      </c>
      <c r="D14" s="5">
        <v>3.98</v>
      </c>
      <c r="E14" s="5">
        <f t="shared" si="2"/>
        <v>728.34</v>
      </c>
      <c r="F14" s="4"/>
      <c r="G14" s="4"/>
      <c r="H14" s="5"/>
      <c r="I14" s="5"/>
      <c r="J14" s="4"/>
      <c r="K14" s="4"/>
      <c r="L14" s="5">
        <f t="shared" si="1"/>
        <v>728.34</v>
      </c>
    </row>
    <row r="15" spans="2:12" x14ac:dyDescent="0.3">
      <c r="B15" s="4">
        <v>4510000280</v>
      </c>
      <c r="C15" s="4">
        <v>500</v>
      </c>
      <c r="D15" s="5">
        <v>3.98</v>
      </c>
      <c r="E15" s="5">
        <f t="shared" ref="E15:E17" si="3">C15*D15*1.22</f>
        <v>2427.7999999999997</v>
      </c>
      <c r="F15" s="4"/>
      <c r="G15" s="4"/>
      <c r="H15" s="5"/>
      <c r="I15" s="5"/>
      <c r="J15" s="4"/>
      <c r="K15" s="4"/>
      <c r="L15" s="5">
        <f t="shared" si="1"/>
        <v>2427.7999999999997</v>
      </c>
    </row>
    <row r="16" spans="2:12" x14ac:dyDescent="0.3">
      <c r="B16" s="4">
        <v>4510000251</v>
      </c>
      <c r="C16" s="4">
        <v>100</v>
      </c>
      <c r="D16" s="5">
        <v>3.98</v>
      </c>
      <c r="E16" s="5">
        <f t="shared" si="3"/>
        <v>485.56</v>
      </c>
      <c r="F16" s="4"/>
      <c r="G16" s="4"/>
      <c r="H16" s="5"/>
      <c r="I16" s="5"/>
      <c r="J16" s="4"/>
      <c r="K16" s="4"/>
      <c r="L16" s="5">
        <f t="shared" si="1"/>
        <v>485.56</v>
      </c>
    </row>
    <row r="17" spans="2:12" x14ac:dyDescent="0.3">
      <c r="B17" s="4">
        <v>4510000291</v>
      </c>
      <c r="C17" s="4">
        <v>150</v>
      </c>
      <c r="D17" s="5">
        <v>3.98</v>
      </c>
      <c r="E17" s="5">
        <f t="shared" si="3"/>
        <v>728.34</v>
      </c>
      <c r="F17" s="4"/>
      <c r="G17" s="4"/>
      <c r="H17" s="5"/>
      <c r="I17" s="5"/>
      <c r="J17" s="4"/>
      <c r="K17" s="4"/>
      <c r="L17" s="5">
        <f t="shared" si="1"/>
        <v>728.34</v>
      </c>
    </row>
    <row r="18" spans="2:12" x14ac:dyDescent="0.3">
      <c r="B18" s="4">
        <v>4510000296</v>
      </c>
      <c r="C18" s="4">
        <v>100</v>
      </c>
      <c r="D18" s="5">
        <v>3.98</v>
      </c>
      <c r="E18" s="5">
        <f t="shared" ref="E18" si="4">C18*D18*1.22</f>
        <v>485.56</v>
      </c>
      <c r="F18" s="4"/>
      <c r="G18" s="4"/>
      <c r="H18" s="5"/>
      <c r="I18" s="5"/>
      <c r="J18" s="4"/>
      <c r="K18" s="4"/>
      <c r="L18" s="5">
        <f t="shared" si="1"/>
        <v>485.56</v>
      </c>
    </row>
    <row r="19" spans="2:12" x14ac:dyDescent="0.3">
      <c r="B19" s="4">
        <v>4510000288</v>
      </c>
      <c r="C19" s="4">
        <v>200</v>
      </c>
      <c r="D19" s="5">
        <v>3.98</v>
      </c>
      <c r="E19" s="5">
        <f t="shared" ref="E19" si="5">C19*D19*1.22</f>
        <v>971.12</v>
      </c>
      <c r="F19" s="4"/>
      <c r="G19" s="4"/>
      <c r="H19" s="5"/>
      <c r="I19" s="5"/>
      <c r="J19" s="4"/>
      <c r="K19" s="4"/>
      <c r="L19" s="5">
        <f t="shared" si="1"/>
        <v>971.12</v>
      </c>
    </row>
    <row r="20" spans="2:12" x14ac:dyDescent="0.3">
      <c r="B20" s="4">
        <v>4510000290</v>
      </c>
      <c r="C20" s="4">
        <v>200</v>
      </c>
      <c r="D20" s="5">
        <v>3.98</v>
      </c>
      <c r="E20" s="5">
        <f t="shared" ref="E20:E21" si="6">C20*D20*1.22</f>
        <v>971.12</v>
      </c>
      <c r="F20" s="4"/>
      <c r="G20" s="4"/>
      <c r="H20" s="5"/>
      <c r="I20" s="5"/>
      <c r="J20" s="4"/>
      <c r="K20" s="4"/>
      <c r="L20" s="5">
        <f t="shared" si="1"/>
        <v>971.12</v>
      </c>
    </row>
    <row r="21" spans="2:12" x14ac:dyDescent="0.3">
      <c r="B21" s="4">
        <v>4510000292</v>
      </c>
      <c r="C21" s="4">
        <v>150</v>
      </c>
      <c r="D21" s="5">
        <v>3.98</v>
      </c>
      <c r="E21" s="5">
        <f t="shared" si="6"/>
        <v>728.34</v>
      </c>
      <c r="F21" s="4"/>
      <c r="G21" s="4"/>
      <c r="H21" s="5"/>
      <c r="I21" s="5"/>
      <c r="J21" s="4"/>
      <c r="K21" s="4"/>
      <c r="L21" s="5">
        <f t="shared" si="1"/>
        <v>728.34</v>
      </c>
    </row>
    <row r="22" spans="2:12" x14ac:dyDescent="0.3">
      <c r="B22" s="4">
        <v>4510000300</v>
      </c>
      <c r="C22" s="4">
        <v>150</v>
      </c>
      <c r="D22" s="5">
        <v>3.98</v>
      </c>
      <c r="E22" s="5">
        <f t="shared" ref="E22:E24" si="7">C22*D22*1.22</f>
        <v>728.34</v>
      </c>
      <c r="F22" s="4"/>
      <c r="G22" s="4">
        <v>5</v>
      </c>
      <c r="H22" s="5">
        <v>8.06</v>
      </c>
      <c r="I22" s="5">
        <f>G22*H22*1.22</f>
        <v>49.166000000000004</v>
      </c>
      <c r="J22" s="4"/>
      <c r="K22" s="4"/>
      <c r="L22" s="5">
        <f t="shared" si="1"/>
        <v>777.50600000000009</v>
      </c>
    </row>
    <row r="23" spans="2:12" x14ac:dyDescent="0.3">
      <c r="B23" s="4">
        <v>4510000304</v>
      </c>
      <c r="C23" s="4">
        <v>200</v>
      </c>
      <c r="D23" s="5">
        <v>3.98</v>
      </c>
      <c r="E23" s="5">
        <f t="shared" si="7"/>
        <v>971.12</v>
      </c>
      <c r="F23" s="4"/>
      <c r="G23" s="4"/>
      <c r="H23" s="5"/>
      <c r="I23" s="5"/>
      <c r="J23" s="4"/>
      <c r="K23" s="4"/>
      <c r="L23" s="5">
        <f t="shared" si="1"/>
        <v>971.12</v>
      </c>
    </row>
    <row r="24" spans="2:12" x14ac:dyDescent="0.3">
      <c r="B24" s="4">
        <v>4510000302</v>
      </c>
      <c r="C24" s="4">
        <v>200</v>
      </c>
      <c r="D24" s="5">
        <v>3.98</v>
      </c>
      <c r="E24" s="5">
        <f t="shared" si="7"/>
        <v>971.12</v>
      </c>
      <c r="F24" s="4"/>
      <c r="G24" s="4"/>
      <c r="H24" s="5"/>
      <c r="I24" s="5"/>
      <c r="J24" s="4"/>
      <c r="K24" s="4"/>
      <c r="L24" s="5">
        <f t="shared" si="1"/>
        <v>971.12</v>
      </c>
    </row>
    <row r="25" spans="2:12" x14ac:dyDescent="0.3">
      <c r="B25" s="4">
        <v>4510000220</v>
      </c>
      <c r="C25" s="4">
        <v>300</v>
      </c>
      <c r="D25" s="5">
        <v>2.5099999999999998</v>
      </c>
      <c r="E25" s="5">
        <f t="shared" ref="E25" si="8">C25*D25*1.22</f>
        <v>918.65999999999985</v>
      </c>
      <c r="F25" s="4"/>
      <c r="G25" s="4">
        <v>15</v>
      </c>
      <c r="H25" s="5">
        <v>5.0199999999999996</v>
      </c>
      <c r="I25" s="5">
        <f>G25*H25*1.22</f>
        <v>91.866</v>
      </c>
      <c r="J25" s="4"/>
      <c r="K25" s="4"/>
      <c r="L25" s="5">
        <f t="shared" si="1"/>
        <v>1010.5259999999998</v>
      </c>
    </row>
    <row r="26" spans="2:12" x14ac:dyDescent="0.3">
      <c r="B26" s="4">
        <v>4510000223</v>
      </c>
      <c r="C26" s="4">
        <v>150</v>
      </c>
      <c r="D26" s="5">
        <v>2.5099999999999998</v>
      </c>
      <c r="E26" s="5">
        <f t="shared" ref="E26" si="9">C26*D26*1.22</f>
        <v>459.32999999999993</v>
      </c>
      <c r="F26" s="4"/>
      <c r="G26" s="4">
        <v>15</v>
      </c>
      <c r="H26" s="5">
        <v>5.0199999999999996</v>
      </c>
      <c r="I26" s="5">
        <f>G26*H26*1.22</f>
        <v>91.866</v>
      </c>
      <c r="J26" s="4"/>
      <c r="K26" s="4"/>
      <c r="L26" s="5">
        <f t="shared" si="1"/>
        <v>551.19599999999991</v>
      </c>
    </row>
    <row r="27" spans="2:12" x14ac:dyDescent="0.3">
      <c r="B27" s="4">
        <v>4510000217</v>
      </c>
      <c r="C27" s="4">
        <v>125</v>
      </c>
      <c r="D27" s="5">
        <v>2.5099999999999998</v>
      </c>
      <c r="E27" s="5">
        <f t="shared" ref="E27" si="10">C27*D27*1.22</f>
        <v>382.77499999999998</v>
      </c>
      <c r="F27" s="4"/>
      <c r="G27" s="4">
        <v>50</v>
      </c>
      <c r="H27" s="5">
        <v>5.0199999999999996</v>
      </c>
      <c r="I27" s="5">
        <f>G27*H27*1.22</f>
        <v>306.21999999999997</v>
      </c>
      <c r="J27" s="4"/>
      <c r="K27" s="4"/>
      <c r="L27" s="5">
        <f t="shared" si="1"/>
        <v>688.99499999999989</v>
      </c>
    </row>
    <row r="28" spans="2:12" x14ac:dyDescent="0.3">
      <c r="B28" s="4">
        <v>4510000217</v>
      </c>
      <c r="C28" s="4">
        <v>250</v>
      </c>
      <c r="D28" s="5">
        <v>2.5099999999999998</v>
      </c>
      <c r="E28" s="5">
        <f t="shared" ref="E28" si="11">C28*D28*1.22</f>
        <v>765.55</v>
      </c>
      <c r="F28" s="4"/>
      <c r="G28" s="4">
        <v>15</v>
      </c>
      <c r="H28" s="5">
        <v>5.0199999999999996</v>
      </c>
      <c r="I28" s="5">
        <f>G28*H28*1.22</f>
        <v>91.866</v>
      </c>
      <c r="J28" s="4"/>
      <c r="K28" s="4"/>
      <c r="L28" s="5">
        <f t="shared" si="1"/>
        <v>857.41599999999994</v>
      </c>
    </row>
    <row r="29" spans="2:12" ht="15" thickBot="1" x14ac:dyDescent="0.35">
      <c r="B29" s="41" t="s">
        <v>17</v>
      </c>
      <c r="C29" s="20">
        <f>SUM(C2:C28)</f>
        <v>4685</v>
      </c>
      <c r="D29" s="20"/>
      <c r="E29" s="15">
        <f>SUM(E2:E28)</f>
        <v>20237.725999999999</v>
      </c>
      <c r="F29" s="20"/>
      <c r="G29" s="20">
        <f>SUM(G2:G28)</f>
        <v>220</v>
      </c>
      <c r="H29" s="20"/>
      <c r="I29" s="15">
        <f>SUM(I2:I28)</f>
        <v>1810.9679999999998</v>
      </c>
      <c r="J29" s="20"/>
      <c r="K29" s="20"/>
      <c r="L29" s="15">
        <f>SUM(L2:L28)</f>
        <v>22048.694</v>
      </c>
    </row>
    <row r="30" spans="2:12" x14ac:dyDescent="0.3">
      <c r="B30" s="45" t="s">
        <v>18</v>
      </c>
      <c r="C30" s="46"/>
      <c r="D30" s="46"/>
      <c r="E30" s="46"/>
      <c r="F30" s="46"/>
      <c r="G30" s="46"/>
      <c r="H30" s="46"/>
      <c r="I30" s="46"/>
      <c r="J30" s="47"/>
      <c r="K30" s="21"/>
      <c r="L30" s="21"/>
    </row>
    <row r="31" spans="2:12" x14ac:dyDescent="0.3">
      <c r="B31" s="22"/>
      <c r="C31" s="4"/>
      <c r="D31" s="20" t="s">
        <v>2</v>
      </c>
      <c r="E31" s="20" t="s">
        <v>3</v>
      </c>
      <c r="F31" s="20" t="s">
        <v>4</v>
      </c>
      <c r="G31" s="20"/>
      <c r="H31" s="20" t="s">
        <v>5</v>
      </c>
      <c r="I31" s="20" t="s">
        <v>3</v>
      </c>
      <c r="J31" s="23" t="s">
        <v>4</v>
      </c>
      <c r="K31" s="21"/>
      <c r="L31" s="21"/>
    </row>
    <row r="32" spans="2:12" x14ac:dyDescent="0.3">
      <c r="B32" s="43" t="s">
        <v>1</v>
      </c>
      <c r="C32" s="4"/>
      <c r="D32" s="4">
        <f>C29</f>
        <v>4685</v>
      </c>
      <c r="E32" s="5">
        <v>3.67</v>
      </c>
      <c r="F32" s="5">
        <f>D32*E32</f>
        <v>17193.95</v>
      </c>
      <c r="G32" s="4"/>
      <c r="H32" s="4">
        <f>G29</f>
        <v>220</v>
      </c>
      <c r="I32" s="5">
        <v>7.34</v>
      </c>
      <c r="J32" s="8">
        <f>G29*I32</f>
        <v>1614.8</v>
      </c>
      <c r="K32" s="21"/>
      <c r="L32" s="21"/>
    </row>
    <row r="33" spans="2:12" ht="15" thickBot="1" x14ac:dyDescent="0.35">
      <c r="B33" s="24"/>
      <c r="C33" s="25"/>
      <c r="D33" s="25"/>
      <c r="E33" s="25"/>
      <c r="F33" s="25"/>
      <c r="G33" s="25"/>
      <c r="H33" s="25"/>
      <c r="I33" s="25"/>
      <c r="J33" s="26"/>
      <c r="K33" s="21"/>
      <c r="L33" s="21"/>
    </row>
    <row r="34" spans="2:12" ht="15" thickTop="1" x14ac:dyDescent="0.3">
      <c r="B34" s="27"/>
      <c r="C34" s="28"/>
      <c r="D34" s="29" t="s">
        <v>10</v>
      </c>
      <c r="E34" s="28"/>
      <c r="F34" s="28"/>
      <c r="G34" s="28"/>
      <c r="H34" s="28"/>
      <c r="I34" s="28"/>
      <c r="J34" s="30"/>
      <c r="K34" s="21"/>
      <c r="L34" s="21"/>
    </row>
    <row r="35" spans="2:12" x14ac:dyDescent="0.3">
      <c r="B35" s="22" t="s">
        <v>6</v>
      </c>
      <c r="C35" s="4"/>
      <c r="D35" s="5">
        <f>F32+J32</f>
        <v>18808.75</v>
      </c>
      <c r="E35" s="4"/>
      <c r="F35" s="4"/>
      <c r="G35" s="4"/>
      <c r="H35" s="4"/>
      <c r="I35" s="4"/>
      <c r="J35" s="11"/>
      <c r="K35" s="21"/>
      <c r="L35" s="21"/>
    </row>
    <row r="36" spans="2:12" x14ac:dyDescent="0.3">
      <c r="B36" s="22" t="s">
        <v>7</v>
      </c>
      <c r="C36" s="4"/>
      <c r="D36" s="5">
        <f>D35*22%</f>
        <v>4137.9250000000002</v>
      </c>
      <c r="E36" s="4"/>
      <c r="F36" s="4"/>
      <c r="G36" s="4"/>
      <c r="H36" s="4"/>
      <c r="I36" s="4"/>
      <c r="J36" s="11"/>
      <c r="K36" s="21"/>
      <c r="L36" s="21"/>
    </row>
    <row r="37" spans="2:12" ht="15" thickBot="1" x14ac:dyDescent="0.35">
      <c r="B37" s="44" t="s">
        <v>8</v>
      </c>
      <c r="C37" s="25"/>
      <c r="D37" s="31">
        <f>D35+D36</f>
        <v>22946.674999999999</v>
      </c>
      <c r="E37" s="25"/>
      <c r="F37" s="25"/>
      <c r="G37" s="25"/>
      <c r="H37" s="25"/>
      <c r="I37" s="25"/>
      <c r="J37" s="26"/>
      <c r="K37" s="21"/>
      <c r="L37" s="21"/>
    </row>
    <row r="38" spans="2:12" ht="15.6" thickTop="1" thickBot="1" x14ac:dyDescent="0.35">
      <c r="B38" s="32"/>
      <c r="C38" s="33"/>
      <c r="D38" s="33"/>
      <c r="E38" s="34"/>
      <c r="F38" s="34"/>
      <c r="G38" s="34"/>
      <c r="H38" s="34"/>
      <c r="I38" s="34"/>
      <c r="J38" s="35"/>
      <c r="K38" s="21"/>
      <c r="L38" s="21"/>
    </row>
    <row r="39" spans="2:12" x14ac:dyDescent="0.3">
      <c r="B39" s="17" t="s">
        <v>11</v>
      </c>
      <c r="C39" s="18" t="s">
        <v>12</v>
      </c>
      <c r="D39" s="19" t="s">
        <v>15</v>
      </c>
      <c r="E39" s="36"/>
      <c r="F39" s="4"/>
      <c r="G39" s="4"/>
      <c r="H39" s="4"/>
      <c r="I39" s="4"/>
      <c r="J39" s="11"/>
      <c r="K39" s="21"/>
      <c r="L39" s="21"/>
    </row>
    <row r="40" spans="2:12" x14ac:dyDescent="0.3">
      <c r="B40" s="3">
        <v>2023</v>
      </c>
      <c r="C40" s="4">
        <v>5</v>
      </c>
      <c r="D40" s="8">
        <f>D37/12*5+0.01</f>
        <v>9561.1245833333323</v>
      </c>
      <c r="E40" s="36"/>
      <c r="F40" s="4"/>
      <c r="G40" s="4"/>
      <c r="H40" s="4"/>
      <c r="I40" s="4"/>
      <c r="J40" s="11"/>
      <c r="K40" s="21"/>
      <c r="L40" s="21"/>
    </row>
    <row r="41" spans="2:12" x14ac:dyDescent="0.3">
      <c r="B41" s="3">
        <v>2024</v>
      </c>
      <c r="C41" s="4">
        <v>12</v>
      </c>
      <c r="D41" s="8">
        <f>D37</f>
        <v>22946.674999999999</v>
      </c>
      <c r="E41" s="36"/>
      <c r="F41" s="4"/>
      <c r="G41" s="4"/>
      <c r="H41" s="4"/>
      <c r="I41" s="4"/>
      <c r="J41" s="11"/>
      <c r="K41" s="21"/>
      <c r="L41" s="21"/>
    </row>
    <row r="42" spans="2:12" ht="15" thickBot="1" x14ac:dyDescent="0.35">
      <c r="B42" s="6">
        <v>2025</v>
      </c>
      <c r="C42" s="7">
        <v>7</v>
      </c>
      <c r="D42" s="9">
        <f>D41/12*7</f>
        <v>13385.560416666667</v>
      </c>
      <c r="E42" s="37"/>
      <c r="F42" s="12"/>
      <c r="G42" s="12"/>
      <c r="H42" s="12"/>
      <c r="I42" s="12"/>
      <c r="J42" s="38"/>
      <c r="K42" s="21"/>
      <c r="L42" s="21"/>
    </row>
    <row r="43" spans="2:12" x14ac:dyDescent="0.3">
      <c r="B43" s="3">
        <v>2025</v>
      </c>
      <c r="C43" s="4">
        <v>5</v>
      </c>
      <c r="D43" s="8">
        <v>9561.1200000000008</v>
      </c>
      <c r="E43" s="21"/>
      <c r="F43" s="21"/>
      <c r="G43" s="21"/>
      <c r="H43" s="21"/>
      <c r="I43" s="21"/>
      <c r="J43" s="21"/>
      <c r="K43" s="21"/>
      <c r="L43" s="21"/>
    </row>
    <row r="44" spans="2:12" x14ac:dyDescent="0.3">
      <c r="B44" s="3">
        <v>2026</v>
      </c>
      <c r="C44" s="4">
        <v>7</v>
      </c>
      <c r="D44" s="8">
        <v>13385.56</v>
      </c>
      <c r="E44" s="21"/>
      <c r="F44" s="21"/>
      <c r="G44" s="21"/>
      <c r="H44" s="21"/>
      <c r="I44" s="21"/>
      <c r="J44" s="21"/>
      <c r="K44" s="21"/>
      <c r="L44" s="21"/>
    </row>
    <row r="45" spans="2:12" ht="30.6" x14ac:dyDescent="0.3">
      <c r="B45" s="10" t="s">
        <v>16</v>
      </c>
      <c r="C45" s="4"/>
      <c r="D45" s="16">
        <v>2753.6</v>
      </c>
      <c r="E45" s="21"/>
      <c r="F45" s="21"/>
      <c r="G45" s="21"/>
      <c r="H45" s="21"/>
      <c r="I45" s="21"/>
      <c r="J45" s="21"/>
      <c r="K45" s="21"/>
      <c r="L45" s="21"/>
    </row>
    <row r="46" spans="2:12" ht="19.5" customHeight="1" x14ac:dyDescent="0.3">
      <c r="B46" s="13" t="s">
        <v>14</v>
      </c>
      <c r="C46" s="14"/>
      <c r="D46" s="9">
        <v>58683.31</v>
      </c>
      <c r="E46" s="21"/>
      <c r="F46" s="21"/>
      <c r="G46" s="21"/>
      <c r="H46" s="21"/>
      <c r="I46" s="21"/>
      <c r="J46" s="21"/>
      <c r="K46" s="21"/>
      <c r="L46" s="21"/>
    </row>
    <row r="47" spans="2:12" x14ac:dyDescent="0.3">
      <c r="B47" s="48" t="s">
        <v>13</v>
      </c>
      <c r="C47" s="48"/>
      <c r="D47" s="5">
        <v>12910.33</v>
      </c>
      <c r="E47" s="21"/>
      <c r="F47" s="21"/>
      <c r="G47" s="21"/>
      <c r="H47" s="21"/>
      <c r="I47" s="21"/>
      <c r="J47" s="21"/>
      <c r="K47" s="21"/>
      <c r="L47" s="21"/>
    </row>
    <row r="48" spans="2:12" x14ac:dyDescent="0.3">
      <c r="B48" s="49" t="s">
        <v>19</v>
      </c>
      <c r="C48" s="49"/>
      <c r="D48" s="42">
        <f>D46+D47</f>
        <v>71593.64</v>
      </c>
      <c r="E48" s="39"/>
      <c r="F48" s="21"/>
      <c r="G48" s="21"/>
      <c r="H48" s="21"/>
      <c r="I48" s="21"/>
      <c r="J48" s="21"/>
      <c r="K48" s="21"/>
      <c r="L48" s="21"/>
    </row>
    <row r="49" spans="5:11" x14ac:dyDescent="0.3">
      <c r="E49" s="2"/>
      <c r="J49" s="2"/>
    </row>
    <row r="50" spans="5:11" x14ac:dyDescent="0.3">
      <c r="E50" s="2"/>
      <c r="H50" s="2"/>
    </row>
    <row r="51" spans="5:11" x14ac:dyDescent="0.3">
      <c r="E51" s="2"/>
      <c r="J51" s="2"/>
    </row>
    <row r="52" spans="5:11" x14ac:dyDescent="0.3">
      <c r="E52" s="2"/>
      <c r="J52" s="1"/>
      <c r="K52" s="2"/>
    </row>
    <row r="53" spans="5:11" x14ac:dyDescent="0.3">
      <c r="J53" s="2"/>
    </row>
  </sheetData>
  <mergeCells count="3">
    <mergeCell ref="B30:J30"/>
    <mergeCell ref="B47:C47"/>
    <mergeCell ref="B48:C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Canu Antonello</dc:creator>
  <cp:lastModifiedBy>Cristiana Cannas</cp:lastModifiedBy>
  <dcterms:created xsi:type="dcterms:W3CDTF">2023-07-11T13:11:25Z</dcterms:created>
  <dcterms:modified xsi:type="dcterms:W3CDTF">2023-07-17T13:01:37Z</dcterms:modified>
</cp:coreProperties>
</file>