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sssrvfile\Documenti\CONTRATTI GED\Enti_e_Societa_Regionali\AGENZIA REGIONALE PER IL LAVORO DELLA SARDEGNA\202001_Fornitura in noleggio di PC e servizi connessi\OFFERTA ECONOMICA\"/>
    </mc:Choice>
  </mc:AlternateContent>
  <bookViews>
    <workbookView xWindow="0" yWindow="0" windowWidth="28800" windowHeight="12585" tabRatio="500"/>
  </bookViews>
  <sheets>
    <sheet name="Lotto unico" sheetId="1" r:id="rId1"/>
  </sheets>
  <definedNames>
    <definedName name="_xlnm.Print_Area" localSheetId="0">'Lotto unico'!$A$1:$N$43</definedName>
    <definedName name="Print_Area_0" localSheetId="0">'Lotto unico'!$A$1:$N$43</definedName>
    <definedName name="Print_Area_0_0" localSheetId="0">'Lotto unico'!$A$1:$N$43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35" i="1" l="1"/>
  <c r="L35" i="1"/>
  <c r="M33" i="1"/>
  <c r="L33" i="1"/>
  <c r="M32" i="1"/>
  <c r="L32" i="1"/>
  <c r="N27" i="1"/>
  <c r="M27" i="1"/>
  <c r="I27" i="1"/>
  <c r="N23" i="1"/>
  <c r="M23" i="1"/>
  <c r="I23" i="1"/>
  <c r="H23" i="1"/>
  <c r="N19" i="1"/>
  <c r="N18" i="1"/>
  <c r="M19" i="1"/>
  <c r="I19" i="1"/>
  <c r="I18" i="1"/>
  <c r="M18" i="1" s="1"/>
  <c r="H19" i="1"/>
  <c r="H18" i="1"/>
</calcChain>
</file>

<file path=xl/sharedStrings.xml><?xml version="1.0" encoding="utf-8"?>
<sst xmlns="http://schemas.openxmlformats.org/spreadsheetml/2006/main" count="77" uniqueCount="62">
  <si>
    <t>DICHIARA DI OFFRIRE</t>
  </si>
  <si>
    <t>PRODOTTI INFORMATICI IN NOLEGGIO</t>
  </si>
  <si>
    <t>Prodotto</t>
  </si>
  <si>
    <t xml:space="preserve">Quantità </t>
  </si>
  <si>
    <t>Descrizione Prodotto</t>
  </si>
  <si>
    <t>Marca</t>
  </si>
  <si>
    <t>Modello</t>
  </si>
  <si>
    <t>Codice Ditta</t>
  </si>
  <si>
    <t>Canone Unitario mensile offerto IVA esclusa</t>
  </si>
  <si>
    <t>Canone Unitario annuale offerto IVA esclusa</t>
  </si>
  <si>
    <t>Percentuale IVA applicata</t>
  </si>
  <si>
    <t>PC</t>
  </si>
  <si>
    <t>Licenze software</t>
  </si>
  <si>
    <t>TOTALE COMPLESSIVO OFFERTO</t>
  </si>
  <si>
    <t>SERVIZI CONNESSI</t>
  </si>
  <si>
    <t>Servizio</t>
  </si>
  <si>
    <t>Durata servizio</t>
  </si>
  <si>
    <t>Descrizione servizio</t>
  </si>
  <si>
    <t>Servizio di manutenzione Software e Hardware</t>
  </si>
  <si>
    <t xml:space="preserve">TOTALE COMPLESSIVO OFFERTO </t>
  </si>
  <si>
    <t>ALTRI SERVIZI</t>
  </si>
  <si>
    <t>Prezzo unitario offerto IVA esclusa</t>
  </si>
  <si>
    <t>Prezzo complessivo offerto IVA esclusa</t>
  </si>
  <si>
    <t>Percentuale IVA</t>
  </si>
  <si>
    <t>Prezzo unitario offerto IVA inclusa</t>
  </si>
  <si>
    <t>Prezzo complessivo offerto IVA inclusa</t>
  </si>
  <si>
    <t>Servizio di consegna e installazione</t>
  </si>
  <si>
    <t>DESCRIZIONE</t>
  </si>
  <si>
    <t>Totale complessivo offerto IVA esclusa</t>
  </si>
  <si>
    <t>Totale complessivo offerto IVA inclusa</t>
  </si>
  <si>
    <t>Ribasso percentuale offerto (in cifre)</t>
  </si>
  <si>
    <r>
      <rPr>
        <sz val="10"/>
        <rFont val="Arial"/>
        <family val="2"/>
        <charset val="1"/>
      </rPr>
      <t xml:space="preserve">Costi per adempimento delle disposizioni in materia di </t>
    </r>
    <r>
      <rPr>
        <b/>
        <sz val="10"/>
        <rFont val="Arial"/>
        <family val="2"/>
        <charset val="1"/>
      </rPr>
      <t>salute e sicurezza sui luoghi di lavoro</t>
    </r>
    <r>
      <rPr>
        <sz val="10"/>
        <rFont val="Arial"/>
        <family val="2"/>
        <charset val="1"/>
      </rPr>
      <t xml:space="preserve"> (indicare l'importo dei propri costi aziendali concernenti l’adempimento delle disposizioni in materia di salute e sicurezza sui luoghi di lavoro ai sensi dell’art. 95 comma 10 del D.Lgs. n. 50/2016 e ss.mm.ii).</t>
    </r>
  </si>
  <si>
    <t>Costi della manodopera (indicare l’importo dei propri costi della manodopera ai sensi dell’art. 95 comma 10 del D. Lgs n. 50/2016 e ss.mm.ii)</t>
  </si>
  <si>
    <t xml:space="preserve">La sottoscritta Società si impegna ad effettuare per l'Amministrazione contraente i servizi oggetto di gara ai corrispettivi di cui alla presente offerta economica.  
La sottoscritta Società dichiara di accettare tutte le condizioni specificate nello schema di contratto e nel capitolato tecnico e relativo allegato e dichiara, altresì:
- che l’offerta è irrevocabile ed impegnativa sino al 180° (centottantesimo) giorno successivo alla data di scadenza fissata nel bando di gara per la presentazione delle offerte;
- detta offerta non vincolerà in alcun modo l' ASPAL; 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lavoro;
</t>
  </si>
  <si>
    <t>Timbro e firma: Il Legale Rappresentante</t>
  </si>
  <si>
    <t>Allegato 6 al Disciplinare di gara</t>
  </si>
  <si>
    <t>"Offerta Economica Lotto Unico"</t>
  </si>
  <si>
    <t>36 mesi per tutti i 250 PC</t>
  </si>
  <si>
    <t>Canone Unitario  36 mesi offerto IVA esclusa</t>
  </si>
  <si>
    <t xml:space="preserve">Canone complessivo  36 mesi Offerto IVA esclusa
</t>
  </si>
  <si>
    <t xml:space="preserve">Canone complessivo  36 mesi Offerto IVA inclusa
</t>
  </si>
  <si>
    <t>Canone Unitario 36 mesi offerto IVA esclusa</t>
  </si>
  <si>
    <t>RIEPILOGO OFFERTA ECONOMICA LOTTO UNICO</t>
  </si>
  <si>
    <r>
      <t xml:space="preserve">TOTALE COMPLESSIVO OFFERTO LOTTO UNICO </t>
    </r>
    <r>
      <rPr>
        <b/>
        <u/>
        <sz val="12"/>
        <rFont val="Arial"/>
        <family val="2"/>
        <charset val="1"/>
      </rPr>
      <t>(N:B gli importi indicati nel presente dettaglio di offerta economica dovranno essere uguali a quelli indicati nell’offerta economica telematica della piattaforma Sardegna CAT di cui all'art. 14 del Disciplinare di gara)</t>
    </r>
  </si>
  <si>
    <t xml:space="preserve">
PROCEDURA APERTA TELEMATICA PER L’AFFIDAMENTO DELLA FORNITURA, IN NOLEGGIO, DI PC E SERVIZI CONNESSI PER L’INFORMATICA OCCORRENTI ALLA SEDE CENTRALE E AGLI UFFICI TERRITORIALI – CENTRI PER L’IMPIEGO, DELL’ASPAL.
CIG: 813061079F
CPV: 30213300-8
</t>
  </si>
  <si>
    <t>Il sottoscritto PIER PAOLO CUGURRA C.F. CGRPPL58A23L093D</t>
  </si>
  <si>
    <t>nato a  TEMPIO PAUSANIA Prov SS  il 23/01/1958</t>
  </si>
  <si>
    <t>nella sua qualità di RAPPRESENTANTE</t>
  </si>
  <si>
    <t>della Società ATHENA SRL</t>
  </si>
  <si>
    <t>con sede in SASSARI Z.IND.LE PREDDA NIEDDA STR. 28 C.A.P. 07100</t>
  </si>
  <si>
    <t>Euro 165,00</t>
  </si>
  <si>
    <t>CAGLIARI lì 04/03/2020</t>
  </si>
  <si>
    <t>PIER PAOLO CUGURRA FIRMA DIGITALE</t>
  </si>
  <si>
    <t>Win 10 Pro</t>
  </si>
  <si>
    <t>Microsoft</t>
  </si>
  <si>
    <t>DELL</t>
  </si>
  <si>
    <t>Personal Computer All in one 27"</t>
  </si>
  <si>
    <t>OptiPlex 7770 A.I.O.</t>
  </si>
  <si>
    <t>22%</t>
  </si>
  <si>
    <t>Servizio di manutenzione on-site 36 mesi</t>
  </si>
  <si>
    <t>Servizio di consegna ed installazione</t>
  </si>
  <si>
    <t>Euro 14.432,50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</si>
</sst>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_-;\-* #,##0.00_-;_-* \-??_-;_-@_-"/>
    <numFmt numFmtId="165" formatCode="#,##0.00_ ;\-#,##0.00\ "/>
  </numFmts>
  <fonts count="7" x14ac:knownFonts="1">
    <font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2"/>
      <name val="Arial"/>
      <family val="2"/>
      <charset val="1"/>
    </font>
    <font>
      <i/>
      <sz val="10"/>
      <name val="Arial"/>
      <family val="2"/>
      <charset val="1"/>
    </font>
    <font>
      <b/>
      <sz val="10"/>
      <name val="Arial"/>
      <family val="2"/>
      <charset val="1"/>
    </font>
    <font>
      <b/>
      <u/>
      <sz val="12"/>
      <name val="Arial"/>
      <family val="2"/>
      <charset val="1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164" fontId="6" fillId="0" borderId="0" applyBorder="0" applyProtection="0"/>
    <xf numFmtId="0" fontId="1" fillId="2" borderId="0" applyBorder="0" applyProtection="0"/>
  </cellStyleXfs>
  <cellXfs count="52">
    <xf numFmtId="0" fontId="0" fillId="0" borderId="0" xfId="0"/>
    <xf numFmtId="164" fontId="0" fillId="0" borderId="0" xfId="1" applyFont="1" applyBorder="1" applyAlignment="1" applyProtection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4" borderId="2" xfId="0" applyFont="1" applyFill="1" applyBorder="1" applyAlignment="1" applyProtection="1">
      <alignment horizontal="center" vertical="center" wrapText="1" shrinkToFit="1"/>
      <protection locked="0"/>
    </xf>
    <xf numFmtId="0" fontId="4" fillId="4" borderId="0" xfId="0" applyFont="1" applyFill="1" applyBorder="1" applyAlignment="1" applyProtection="1">
      <alignment horizontal="center" vertical="center" wrapText="1" shrinkToFit="1"/>
      <protection locked="0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165" fontId="0" fillId="0" borderId="1" xfId="0" applyNumberFormat="1" applyFont="1" applyBorder="1" applyAlignment="1">
      <alignment horizontal="center" vertical="center"/>
    </xf>
    <xf numFmtId="4" fontId="0" fillId="0" borderId="0" xfId="0" applyNumberFormat="1"/>
    <xf numFmtId="0" fontId="0" fillId="0" borderId="4" xfId="0" applyFont="1" applyBorder="1" applyAlignment="1">
      <alignment vertical="center" wrapText="1"/>
    </xf>
    <xf numFmtId="165" fontId="2" fillId="0" borderId="1" xfId="0" applyNumberFormat="1" applyFont="1" applyBorder="1" applyAlignment="1">
      <alignment horizontal="center"/>
    </xf>
    <xf numFmtId="0" fontId="0" fillId="0" borderId="0" xfId="0" applyBorder="1"/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164" fontId="0" fillId="0" borderId="2" xfId="0" applyNumberFormat="1" applyBorder="1"/>
    <xf numFmtId="164" fontId="0" fillId="0" borderId="2" xfId="1" applyFont="1" applyBorder="1" applyAlignment="1" applyProtection="1"/>
    <xf numFmtId="0" fontId="2" fillId="0" borderId="2" xfId="0" applyFont="1" applyBorder="1" applyAlignment="1">
      <alignment horizontal="center" vertical="center"/>
    </xf>
    <xf numFmtId="164" fontId="0" fillId="0" borderId="0" xfId="0" applyNumberFormat="1" applyBorder="1"/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5" fontId="0" fillId="0" borderId="1" xfId="0" quotePrefix="1" applyNumberFormat="1" applyFont="1" applyBorder="1" applyAlignment="1">
      <alignment horizontal="center" vertical="center"/>
    </xf>
    <xf numFmtId="43" fontId="0" fillId="0" borderId="2" xfId="0" applyNumberFormat="1" applyBorder="1"/>
    <xf numFmtId="165" fontId="0" fillId="0" borderId="1" xfId="0" quotePrefix="1" applyNumberFormat="1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wrapText="1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64" fontId="0" fillId="0" borderId="2" xfId="1" applyFont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 wrapText="1"/>
    </xf>
  </cellXfs>
  <cellStyles count="3">
    <cellStyle name="Migliaia" xfId="1" builtinId="3"/>
    <cellStyle name="Normale" xfId="0" builtinId="0"/>
    <cellStyle name="Testo descrittivo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1135440</xdr:colOff>
      <xdr:row>0</xdr:row>
      <xdr:rowOff>81000</xdr:rowOff>
    </xdr:from>
    <xdr:to>
      <xdr:col>7</xdr:col>
      <xdr:colOff>804600</xdr:colOff>
      <xdr:row>0</xdr:row>
      <xdr:rowOff>983520</xdr:rowOff>
    </xdr:to>
    <xdr:pic>
      <xdr:nvPicPr>
        <xdr:cNvPr id="2" name="Immagin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4422600" y="81000"/>
          <a:ext cx="2673360" cy="90252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42"/>
  <sheetViews>
    <sheetView tabSelected="1" view="pageBreakPreview" topLeftCell="A26" zoomScaleNormal="100" workbookViewId="0">
      <selection activeCell="P35" sqref="P35"/>
    </sheetView>
  </sheetViews>
  <sheetFormatPr defaultRowHeight="12.75" x14ac:dyDescent="0.2"/>
  <cols>
    <col min="1" max="1" width="13.7109375" customWidth="1"/>
    <col min="2" max="3" width="10.7109375" customWidth="1"/>
    <col min="4" max="4" width="11.42578125" customWidth="1"/>
    <col min="5" max="5" width="17.5703125" customWidth="1"/>
    <col min="6" max="6" width="10.5703125" customWidth="1"/>
    <col min="7" max="7" width="14.42578125" customWidth="1"/>
    <col min="8" max="8" width="14" customWidth="1"/>
    <col min="9" max="9" width="14.85546875" customWidth="1"/>
    <col min="10" max="10" width="13.7109375" hidden="1" customWidth="1"/>
    <col min="11" max="11" width="16.7109375" style="1" hidden="1" customWidth="1"/>
    <col min="12" max="12" width="15.42578125" style="1" customWidth="1"/>
    <col min="13" max="13" width="13.85546875" style="1" customWidth="1"/>
    <col min="14" max="14" width="15.85546875" customWidth="1"/>
    <col min="15" max="15" width="10.140625" customWidth="1"/>
    <col min="16" max="16" width="12.85546875" customWidth="1"/>
    <col min="17" max="1025" width="8.7109375" customWidth="1"/>
  </cols>
  <sheetData>
    <row r="1" spans="1:15" ht="84" customHeight="1" x14ac:dyDescent="0.2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15" ht="27.75" customHeight="1" x14ac:dyDescent="0.25">
      <c r="A2" s="50" t="s">
        <v>35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5" ht="27.75" customHeight="1" x14ac:dyDescent="0.25">
      <c r="A3" s="50" t="s">
        <v>36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4"/>
    </row>
    <row r="4" spans="1:15" ht="68.25" customHeight="1" x14ac:dyDescent="0.2">
      <c r="A4" s="51" t="s">
        <v>44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</row>
    <row r="5" spans="1:15" x14ac:dyDescent="0.2">
      <c r="N5" s="5"/>
    </row>
    <row r="6" spans="1:15" x14ac:dyDescent="0.2">
      <c r="A6" t="s">
        <v>45</v>
      </c>
      <c r="N6" s="5"/>
    </row>
    <row r="7" spans="1:15" x14ac:dyDescent="0.2">
      <c r="N7" s="5"/>
    </row>
    <row r="8" spans="1:15" x14ac:dyDescent="0.2">
      <c r="A8" t="s">
        <v>46</v>
      </c>
      <c r="N8" s="5"/>
    </row>
    <row r="9" spans="1:15" x14ac:dyDescent="0.2">
      <c r="N9" s="5"/>
    </row>
    <row r="10" spans="1:15" x14ac:dyDescent="0.2">
      <c r="A10" t="s">
        <v>47</v>
      </c>
      <c r="G10" t="s">
        <v>48</v>
      </c>
      <c r="N10" s="5"/>
    </row>
    <row r="11" spans="1:15" x14ac:dyDescent="0.2">
      <c r="N11" s="5"/>
    </row>
    <row r="12" spans="1:15" x14ac:dyDescent="0.2">
      <c r="A12" t="s">
        <v>49</v>
      </c>
      <c r="N12" s="5"/>
    </row>
    <row r="13" spans="1:15" x14ac:dyDescent="0.2">
      <c r="N13" s="5"/>
    </row>
    <row r="14" spans="1:15" ht="15.75" x14ac:dyDescent="0.25">
      <c r="A14" s="50" t="s">
        <v>0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</row>
    <row r="15" spans="1:15" ht="15.75" x14ac:dyDescent="0.25">
      <c r="A15" s="3"/>
      <c r="B15" s="3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5" ht="23.25" customHeight="1" x14ac:dyDescent="0.2">
      <c r="A16" s="42" t="s">
        <v>1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</row>
    <row r="17" spans="1:1024" ht="76.5" x14ac:dyDescent="0.2">
      <c r="A17" s="7" t="s">
        <v>2</v>
      </c>
      <c r="B17" s="7" t="s">
        <v>3</v>
      </c>
      <c r="C17" s="7" t="s">
        <v>4</v>
      </c>
      <c r="D17" s="7" t="s">
        <v>5</v>
      </c>
      <c r="E17" s="7" t="s">
        <v>6</v>
      </c>
      <c r="F17" s="7" t="s">
        <v>7</v>
      </c>
      <c r="G17" s="7" t="s">
        <v>8</v>
      </c>
      <c r="H17" s="7" t="s">
        <v>9</v>
      </c>
      <c r="I17" s="7" t="s">
        <v>38</v>
      </c>
      <c r="J17" s="8"/>
      <c r="K17" s="8"/>
      <c r="L17" s="7" t="s">
        <v>10</v>
      </c>
      <c r="M17" s="9" t="s">
        <v>39</v>
      </c>
      <c r="N17" s="9" t="s">
        <v>40</v>
      </c>
      <c r="O17" s="10"/>
    </row>
    <row r="18" spans="1:1024" ht="40.5" customHeight="1" x14ac:dyDescent="0.2">
      <c r="A18" s="11" t="s">
        <v>11</v>
      </c>
      <c r="B18" s="11">
        <v>250</v>
      </c>
      <c r="C18" s="11" t="s">
        <v>56</v>
      </c>
      <c r="D18" s="11" t="s">
        <v>55</v>
      </c>
      <c r="E18" s="11" t="s">
        <v>57</v>
      </c>
      <c r="F18" s="11"/>
      <c r="G18" s="11">
        <v>30.56</v>
      </c>
      <c r="H18" s="11">
        <f>G18*12</f>
        <v>366.71999999999997</v>
      </c>
      <c r="I18" s="11">
        <f>G18*36</f>
        <v>1100.1599999999999</v>
      </c>
      <c r="J18" s="12"/>
      <c r="K18" s="12"/>
      <c r="L18" s="29" t="s">
        <v>58</v>
      </c>
      <c r="M18" s="13">
        <f>I18*B18</f>
        <v>275039.99999999994</v>
      </c>
      <c r="N18" s="13">
        <f>M18*1.22</f>
        <v>335548.79999999993</v>
      </c>
      <c r="O18" s="14"/>
    </row>
    <row r="19" spans="1:1024" ht="36" customHeight="1" x14ac:dyDescent="0.2">
      <c r="A19" s="11" t="s">
        <v>12</v>
      </c>
      <c r="B19" s="11">
        <v>250</v>
      </c>
      <c r="C19" s="11" t="s">
        <v>53</v>
      </c>
      <c r="D19" s="11" t="s">
        <v>54</v>
      </c>
      <c r="E19" s="11" t="s">
        <v>53</v>
      </c>
      <c r="F19" s="11"/>
      <c r="G19" s="11">
        <v>4</v>
      </c>
      <c r="H19" s="11">
        <f>G19*12</f>
        <v>48</v>
      </c>
      <c r="I19" s="11">
        <f>G19*36</f>
        <v>144</v>
      </c>
      <c r="J19" s="15"/>
      <c r="K19" s="15"/>
      <c r="L19" s="29" t="s">
        <v>58</v>
      </c>
      <c r="M19" s="13">
        <f>I19*B19</f>
        <v>36000</v>
      </c>
      <c r="N19" s="13">
        <f>M19*1.22</f>
        <v>43920</v>
      </c>
    </row>
    <row r="20" spans="1:1024" ht="24" customHeight="1" x14ac:dyDescent="0.25">
      <c r="A20" s="41" t="s">
        <v>13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16"/>
      <c r="N20" s="16"/>
    </row>
    <row r="21" spans="1:1024" s="17" customFormat="1" ht="22.5" customHeight="1" x14ac:dyDescent="0.2">
      <c r="A21" s="42" t="s">
        <v>14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AMI21"/>
      <c r="AMJ21"/>
    </row>
    <row r="22" spans="1:1024" ht="78" customHeight="1" x14ac:dyDescent="0.2">
      <c r="A22" s="18" t="s">
        <v>15</v>
      </c>
      <c r="B22" s="8" t="s">
        <v>16</v>
      </c>
      <c r="C22" s="47" t="s">
        <v>17</v>
      </c>
      <c r="D22" s="47"/>
      <c r="E22" s="47"/>
      <c r="F22" s="47"/>
      <c r="G22" s="7" t="s">
        <v>8</v>
      </c>
      <c r="H22" s="7" t="s">
        <v>9</v>
      </c>
      <c r="I22" s="7" t="s">
        <v>41</v>
      </c>
      <c r="J22" s="8"/>
      <c r="K22" s="8"/>
      <c r="L22" s="7" t="s">
        <v>10</v>
      </c>
      <c r="M22" s="9" t="s">
        <v>39</v>
      </c>
      <c r="N22" s="9" t="s">
        <v>40</v>
      </c>
    </row>
    <row r="23" spans="1:1024" ht="51" x14ac:dyDescent="0.2">
      <c r="A23" s="19" t="s">
        <v>18</v>
      </c>
      <c r="B23" s="20" t="s">
        <v>37</v>
      </c>
      <c r="C23" s="48" t="s">
        <v>59</v>
      </c>
      <c r="D23" s="48"/>
      <c r="E23" s="48"/>
      <c r="F23" s="48"/>
      <c r="G23" s="22">
        <v>1</v>
      </c>
      <c r="H23" s="23">
        <f>G23*12</f>
        <v>12</v>
      </c>
      <c r="I23" s="22">
        <f>G23*36</f>
        <v>36</v>
      </c>
      <c r="J23" s="22"/>
      <c r="K23" s="24"/>
      <c r="L23" s="31" t="s">
        <v>58</v>
      </c>
      <c r="M23" s="24">
        <f>I23*250</f>
        <v>9000</v>
      </c>
      <c r="N23" s="24">
        <f>M23*1.22</f>
        <v>10980</v>
      </c>
    </row>
    <row r="24" spans="1:1024" ht="22.5" customHeight="1" x14ac:dyDescent="0.2">
      <c r="A24" s="41" t="s">
        <v>19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24"/>
      <c r="N24" s="24"/>
    </row>
    <row r="25" spans="1:1024" ht="22.5" customHeight="1" x14ac:dyDescent="0.2">
      <c r="A25" s="42" t="s">
        <v>20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</row>
    <row r="26" spans="1:1024" ht="58.7" customHeight="1" x14ac:dyDescent="0.2">
      <c r="A26" s="18" t="s">
        <v>15</v>
      </c>
      <c r="B26" s="18" t="s">
        <v>3</v>
      </c>
      <c r="C26" s="21"/>
      <c r="D26" s="22"/>
      <c r="E26" s="22"/>
      <c r="F26" s="22"/>
      <c r="G26" s="22"/>
      <c r="H26" s="9" t="s">
        <v>21</v>
      </c>
      <c r="I26" s="9" t="s">
        <v>22</v>
      </c>
      <c r="J26" s="22"/>
      <c r="K26" s="24"/>
      <c r="L26" s="9" t="s">
        <v>23</v>
      </c>
      <c r="M26" s="9" t="s">
        <v>24</v>
      </c>
      <c r="N26" s="9" t="s">
        <v>25</v>
      </c>
    </row>
    <row r="27" spans="1:1024" ht="54" customHeight="1" x14ac:dyDescent="0.2">
      <c r="A27" s="20" t="s">
        <v>26</v>
      </c>
      <c r="B27" s="20">
        <v>250</v>
      </c>
      <c r="C27" s="44" t="s">
        <v>60</v>
      </c>
      <c r="D27" s="45"/>
      <c r="E27" s="45"/>
      <c r="F27" s="46"/>
      <c r="G27" s="22"/>
      <c r="H27" s="23">
        <v>21.73</v>
      </c>
      <c r="I27" s="30">
        <f>H27*B27</f>
        <v>5432.5</v>
      </c>
      <c r="J27" s="22"/>
      <c r="K27" s="24"/>
      <c r="L27" s="31" t="s">
        <v>58</v>
      </c>
      <c r="M27" s="24">
        <f>H27*1.22</f>
        <v>26.5106</v>
      </c>
      <c r="N27" s="24">
        <f>I27*1.22</f>
        <v>6627.65</v>
      </c>
    </row>
    <row r="28" spans="1:1024" ht="22.5" customHeight="1" x14ac:dyDescent="0.2">
      <c r="A28" s="38" t="s">
        <v>19</v>
      </c>
      <c r="B28" s="38"/>
      <c r="C28" s="38"/>
      <c r="D28" s="38"/>
      <c r="E28" s="38"/>
      <c r="F28" s="38"/>
      <c r="G28" s="38"/>
      <c r="H28" s="38"/>
      <c r="I28" s="38"/>
      <c r="J28" s="22"/>
      <c r="K28" s="24"/>
      <c r="L28" s="24"/>
      <c r="M28" s="24"/>
      <c r="N28" s="24"/>
    </row>
    <row r="29" spans="1:1024" ht="22.5" customHeight="1" x14ac:dyDescent="0.2">
      <c r="A29" s="25"/>
      <c r="B29" s="25"/>
      <c r="C29" s="2"/>
      <c r="D29" s="17"/>
      <c r="E29" s="17"/>
      <c r="F29" s="17"/>
      <c r="G29" s="17"/>
      <c r="H29" s="26"/>
      <c r="I29" s="17"/>
      <c r="J29" s="17"/>
      <c r="N29" s="1"/>
    </row>
    <row r="30" spans="1:1024" ht="22.5" customHeight="1" x14ac:dyDescent="0.2">
      <c r="A30" s="43" t="s">
        <v>42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</row>
    <row r="31" spans="1:1024" ht="54.95" customHeight="1" x14ac:dyDescent="0.2">
      <c r="A31" s="38" t="s">
        <v>27</v>
      </c>
      <c r="B31" s="38"/>
      <c r="C31" s="38"/>
      <c r="D31" s="38"/>
      <c r="E31" s="38"/>
      <c r="F31" s="38"/>
      <c r="G31" s="38"/>
      <c r="H31" s="38"/>
      <c r="I31" s="38"/>
      <c r="J31" s="22"/>
      <c r="K31" s="24"/>
      <c r="L31" s="9" t="s">
        <v>28</v>
      </c>
      <c r="M31" s="9" t="s">
        <v>29</v>
      </c>
      <c r="N31" s="9" t="s">
        <v>30</v>
      </c>
    </row>
    <row r="32" spans="1:1024" ht="22.5" customHeight="1" x14ac:dyDescent="0.2">
      <c r="A32" s="38" t="s">
        <v>1</v>
      </c>
      <c r="B32" s="38"/>
      <c r="C32" s="38"/>
      <c r="D32" s="38"/>
      <c r="E32" s="38"/>
      <c r="F32" s="38"/>
      <c r="G32" s="38"/>
      <c r="H32" s="38"/>
      <c r="I32" s="38"/>
      <c r="J32" s="22"/>
      <c r="K32" s="24"/>
      <c r="L32" s="24">
        <f>M18+M19</f>
        <v>311039.99999999994</v>
      </c>
      <c r="M32" s="24">
        <f>L32*1.22</f>
        <v>379468.79999999993</v>
      </c>
      <c r="N32" s="39">
        <v>9.4649999999999999</v>
      </c>
    </row>
    <row r="33" spans="1:14" ht="22.5" customHeight="1" x14ac:dyDescent="0.2">
      <c r="A33" s="38" t="s">
        <v>14</v>
      </c>
      <c r="B33" s="38"/>
      <c r="C33" s="38"/>
      <c r="D33" s="38"/>
      <c r="E33" s="38"/>
      <c r="F33" s="38"/>
      <c r="G33" s="38"/>
      <c r="H33" s="38"/>
      <c r="I33" s="38"/>
      <c r="J33" s="22"/>
      <c r="K33" s="24"/>
      <c r="L33" s="24">
        <f>I27+M23</f>
        <v>14432.5</v>
      </c>
      <c r="M33" s="24">
        <f>L33*1.22</f>
        <v>17607.649999999998</v>
      </c>
      <c r="N33" s="39"/>
    </row>
    <row r="34" spans="1:14" ht="22.5" customHeight="1" x14ac:dyDescent="0.2">
      <c r="A34" s="38" t="s">
        <v>20</v>
      </c>
      <c r="B34" s="38"/>
      <c r="C34" s="38"/>
      <c r="D34" s="38"/>
      <c r="E34" s="38"/>
      <c r="F34" s="38"/>
      <c r="G34" s="38"/>
      <c r="H34" s="38"/>
      <c r="I34" s="38"/>
      <c r="J34" s="22"/>
      <c r="K34" s="24"/>
      <c r="L34" s="24"/>
      <c r="M34" s="24"/>
      <c r="N34" s="39"/>
    </row>
    <row r="35" spans="1:14" ht="46.15" customHeight="1" x14ac:dyDescent="0.2">
      <c r="A35" s="40" t="s">
        <v>43</v>
      </c>
      <c r="B35" s="40"/>
      <c r="C35" s="40"/>
      <c r="D35" s="40"/>
      <c r="E35" s="40"/>
      <c r="F35" s="40"/>
      <c r="G35" s="40"/>
      <c r="H35" s="40"/>
      <c r="I35" s="40"/>
      <c r="J35" s="22"/>
      <c r="K35" s="24"/>
      <c r="L35" s="24">
        <f>L32+L33</f>
        <v>325472.49999999994</v>
      </c>
      <c r="M35" s="24">
        <f>M32+M33</f>
        <v>397076.44999999995</v>
      </c>
      <c r="N35" s="39"/>
    </row>
    <row r="36" spans="1:14" ht="22.5" customHeight="1" x14ac:dyDescent="0.2">
      <c r="A36" s="27"/>
      <c r="B36" s="27"/>
      <c r="C36" s="28"/>
      <c r="D36" s="17"/>
      <c r="E36" s="17"/>
      <c r="F36" s="17"/>
      <c r="G36" s="17"/>
      <c r="H36" s="26"/>
      <c r="I36" s="17"/>
      <c r="J36" s="17"/>
      <c r="N36" s="1"/>
    </row>
    <row r="37" spans="1:14" ht="26.25" customHeight="1" x14ac:dyDescent="0.2">
      <c r="A37" s="33" t="s">
        <v>31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24" t="s">
        <v>50</v>
      </c>
    </row>
    <row r="38" spans="1:14" ht="21.75" customHeight="1" x14ac:dyDescent="0.2">
      <c r="A38" s="34" t="s">
        <v>32</v>
      </c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24" t="s">
        <v>61</v>
      </c>
    </row>
    <row r="39" spans="1:14" ht="21.75" customHeight="1" x14ac:dyDescent="0.2">
      <c r="N39" s="1"/>
    </row>
    <row r="40" spans="1:14" ht="117" customHeight="1" x14ac:dyDescent="0.2">
      <c r="A40" s="35" t="s">
        <v>33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ht="45" customHeight="1" x14ac:dyDescent="0.2">
      <c r="A41" s="36" t="s">
        <v>51</v>
      </c>
      <c r="B41" s="36"/>
      <c r="C41" s="36"/>
      <c r="D41" s="36"/>
      <c r="E41" s="36"/>
      <c r="I41" s="37" t="s">
        <v>34</v>
      </c>
      <c r="J41" s="37"/>
      <c r="K41" s="37"/>
      <c r="L41" s="37"/>
      <c r="M41" s="37"/>
      <c r="N41" s="37"/>
    </row>
    <row r="42" spans="1:14" x14ac:dyDescent="0.2">
      <c r="I42" s="32" t="s">
        <v>52</v>
      </c>
      <c r="J42" s="32"/>
      <c r="K42" s="32"/>
      <c r="L42" s="32"/>
      <c r="M42" s="32"/>
      <c r="N42" s="32"/>
    </row>
  </sheetData>
  <mergeCells count="27">
    <mergeCell ref="A1:N1"/>
    <mergeCell ref="A2:N2"/>
    <mergeCell ref="A3:N3"/>
    <mergeCell ref="A4:N4"/>
    <mergeCell ref="A14:N14"/>
    <mergeCell ref="A16:N16"/>
    <mergeCell ref="A20:L20"/>
    <mergeCell ref="A21:N21"/>
    <mergeCell ref="C22:F22"/>
    <mergeCell ref="C23:F23"/>
    <mergeCell ref="A24:L24"/>
    <mergeCell ref="A25:N25"/>
    <mergeCell ref="A28:I28"/>
    <mergeCell ref="A30:N30"/>
    <mergeCell ref="A31:I31"/>
    <mergeCell ref="C27:F27"/>
    <mergeCell ref="A32:I32"/>
    <mergeCell ref="N32:N35"/>
    <mergeCell ref="A33:I33"/>
    <mergeCell ref="A34:I34"/>
    <mergeCell ref="A35:I35"/>
    <mergeCell ref="I42:N42"/>
    <mergeCell ref="A37:M37"/>
    <mergeCell ref="A38:M38"/>
    <mergeCell ref="A40:N40"/>
    <mergeCell ref="A41:E41"/>
    <mergeCell ref="I41:N41"/>
  </mergeCells>
  <printOptions horizontalCentered="1"/>
  <pageMargins left="0.74791666666666701" right="0.74791666666666701" top="0.84513888888888899" bottom="0.98402777777777795" header="0.51180555555555496" footer="0.51180555555555496"/>
  <pageSetup paperSize="9" scale="53"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3</vt:i4>
      </vt:variant>
    </vt:vector>
  </HeadingPairs>
  <TitlesOfParts>
    <vt:vector size="4" baseType="lpstr">
      <vt:lpstr>Lotto unico</vt:lpstr>
      <vt:lpstr>'Lotto unico'!Area_stampa</vt:lpstr>
      <vt:lpstr>'Lotto unico'!Print_Area_0</vt:lpstr>
      <vt:lpstr>'Lotto unico'!Print_Area_0_0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Sollai</dc:creator>
  <dc:description/>
  <cp:lastModifiedBy>*</cp:lastModifiedBy>
  <cp:revision>19</cp:revision>
  <cp:lastPrinted>2019-11-29T11:56:04Z</cp:lastPrinted>
  <dcterms:created xsi:type="dcterms:W3CDTF">2017-04-10T09:22:40Z</dcterms:created>
  <dcterms:modified xsi:type="dcterms:W3CDTF">2020-03-04T10:44:50Z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