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6380" windowHeight="8070"/>
  </bookViews>
  <sheets>
    <sheet name="Foglio2 (2)" sheetId="4" r:id="rId1"/>
    <sheet name="Foglio3" sheetId="3" r:id="rId2"/>
  </sheets>
  <calcPr calcId="145621"/>
</workbook>
</file>

<file path=xl/calcChain.xml><?xml version="1.0" encoding="utf-8"?>
<calcChain xmlns="http://schemas.openxmlformats.org/spreadsheetml/2006/main">
  <c r="B20" i="4" l="1"/>
  <c r="H19" i="4"/>
  <c r="I19" i="4" s="1"/>
  <c r="F19" i="4"/>
  <c r="J19" i="4" s="1"/>
  <c r="L19" i="4" s="1"/>
  <c r="H18" i="4"/>
  <c r="I18" i="4" s="1"/>
  <c r="F18" i="4"/>
  <c r="J18" i="4" s="1"/>
  <c r="L18" i="4" s="1"/>
  <c r="H17" i="4"/>
  <c r="I17" i="4" s="1"/>
  <c r="F17" i="4"/>
  <c r="J17" i="4" s="1"/>
  <c r="L17" i="4" s="1"/>
  <c r="H16" i="4"/>
  <c r="I16" i="4" s="1"/>
  <c r="F16" i="4"/>
  <c r="J16" i="4" s="1"/>
  <c r="J20" i="4" l="1"/>
  <c r="L16" i="4"/>
  <c r="L20" i="4" l="1"/>
  <c r="K20" i="4" s="1"/>
</calcChain>
</file>

<file path=xl/sharedStrings.xml><?xml version="1.0" encoding="utf-8"?>
<sst xmlns="http://schemas.openxmlformats.org/spreadsheetml/2006/main" count="41" uniqueCount="36">
  <si>
    <t xml:space="preserve">Categoria </t>
  </si>
  <si>
    <t>Numero Operatori</t>
  </si>
  <si>
    <t>Ore Settimanali</t>
  </si>
  <si>
    <t>Qualifica</t>
  </si>
  <si>
    <t>Tipo Contratto</t>
  </si>
  <si>
    <t>Costo orario</t>
  </si>
  <si>
    <t>Costo orario con aggio 3%</t>
  </si>
  <si>
    <t>Aggio Max 3%</t>
  </si>
  <si>
    <t xml:space="preserve">Totale Costo SENZA Aggio </t>
  </si>
  <si>
    <t>Totale Costo CON AGGIO</t>
  </si>
  <si>
    <t>Full time</t>
  </si>
  <si>
    <t>C1</t>
  </si>
  <si>
    <t>Istruttore Amministrativo</t>
  </si>
  <si>
    <t>Istruttore Tecnico</t>
  </si>
  <si>
    <t>D1</t>
  </si>
  <si>
    <t>Funzionario Ammiinistrativo</t>
  </si>
  <si>
    <t>Funzionario Tecnico</t>
  </si>
  <si>
    <t>Tot. Ore/18 MESI presunte</t>
  </si>
  <si>
    <t>TOTALE PER 18 MESI</t>
  </si>
  <si>
    <t>data __________ lì ___________________</t>
  </si>
  <si>
    <t>Timbro e firma: Il Legale Rappresentatnte</t>
  </si>
  <si>
    <t>____________________________________________________</t>
  </si>
  <si>
    <t>Procedura aperta telematica per l'affidamento del servizio di somministrazione di lavoro temporaneo di personale appartenente a ruoli e qualifiche professionali diversi, per il periodo di 18 mesi , 
 C.I.G.: 7044473305.</t>
  </si>
  <si>
    <t xml:space="preserve">Allegato 4 al Disciplinare di gara </t>
  </si>
  <si>
    <t>"Offerta Economica"</t>
  </si>
  <si>
    <t>DICHIARA DI OFFRIRE</t>
  </si>
  <si>
    <t>Il sottoscritto _____________________________ C.F. _______________________________</t>
  </si>
  <si>
    <t>nato a _______________________ Prov _________ il _________________________</t>
  </si>
  <si>
    <t>nella sua qualità di _________________________________</t>
  </si>
  <si>
    <t>della Società ____________________________</t>
  </si>
  <si>
    <t>con sede in _________________________ Via/Piazza _________________________ C.A.P. ____________</t>
  </si>
  <si>
    <t>Tot. € ____________________</t>
  </si>
  <si>
    <t>La sottoscritta Società si impegna ad effettuare per l'Amministrazione contraente i servizi oggetto di gara ai corrispettivi di cui alla presente offerta economica.  
La sottoscritta Società dichiara di accettare tutte le condizioni specificate nello schema di contratto e nel capitolato tecnico e dichiara, altresì:
- che l’offerta è irrevocabile ed impegnativa sino al 180° (centottantesimo) giorno successivo alla data di scadenza fissata nel bando di gara per la presentazione delle offerte;
- detta offerta non vincolerà in alcun modo l' ASPAL; 
- di aver preso cognizione di tutte le circostanze generali e speciali che possono interessare l’esecuzione di tutte le prestazioni oggetto del contratto e che di tali circostanze ha tenuto conto nella determinazione del prezzo offerto, ritenuto remunerativo;
- che il prezzo globale offerto tiene conto del costo del lavoro e dei costi relativi alla sicurezza, adeguati alla entità ed alle caratteristiche dei servizi, nonché degli obblighi connessi alle disposizioni in materia di sicurezza e protezione dei lavoratori ed alle condizioni di lavoro;
- di aver preso atto che in caso di discordanza tra il prezzo indicato in cifre e quello in lettere è ritenuto valido il prezzo più conveniente per l'Amministrazione.</t>
  </si>
  <si>
    <r>
      <t xml:space="preserve">Costi per adempimento delle disposizioni in materia di </t>
    </r>
    <r>
      <rPr>
        <b/>
        <sz val="10"/>
        <rFont val="Arial"/>
        <family val="2"/>
      </rPr>
      <t>salute e sicurezza sui luoghi di lavoro</t>
    </r>
    <r>
      <rPr>
        <sz val="10"/>
        <rFont val="Arial"/>
        <family val="2"/>
      </rPr>
      <t xml:space="preserve"> (indicare l'importo dei propri costi aziendali concernenti l’adempimento delle disposizioni in materia di salute e sicurezza sui luoghi di lavoro ai sensi dell’art. 95 comma 10 del D.Lgs. n. 50/2016).</t>
    </r>
  </si>
  <si>
    <t>Percentuale
UNICA OFFERTA</t>
  </si>
  <si>
    <r>
      <t xml:space="preserve">NOTE: l'importo complessivo offerto non potrà essere inferiore o pari a complessivi </t>
    </r>
    <r>
      <rPr>
        <b/>
        <sz val="10"/>
        <rFont val="Arial"/>
        <family val="2"/>
      </rPr>
      <t>€ 1.873.104,48</t>
    </r>
    <r>
      <rPr>
        <sz val="10"/>
        <rFont val="Arial"/>
        <family val="2"/>
      </rPr>
      <t xml:space="preserve">, ovvero al mero costo complessivo contrattuale base presunto calcolato su profilo orario di 5 gg./sett. L'importo complessivo offerto, comprensivo dell'aggio proposto (&lt; 3%), dovrà essere inferiore all'importo fissato a base di gara, pari ad </t>
    </r>
    <r>
      <rPr>
        <b/>
        <sz val="10"/>
        <rFont val="Arial"/>
        <family val="2"/>
      </rPr>
      <t>€ 1.929.297,61</t>
    </r>
    <r>
      <rPr>
        <sz val="10"/>
        <rFont val="Arial"/>
        <family val="2"/>
      </rPr>
      <t xml:space="preserve"> (IVA esclusa) come da tabella di cui all'art. 2 del capitolato Tecnico. La percentuale unica di aggio dovrà essere riportata con massimo di 6 cifre decimali.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</si>
</sst>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-* #,##0.00_-;\-* #,##0.00_-;_-* \-??_-;_-@_-"/>
    <numFmt numFmtId="165" formatCode="#,###.00"/>
    <numFmt numFmtId="166" formatCode="0.000000%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i/>
      <sz val="10"/>
      <name val="Arial"/>
      <family val="2"/>
    </font>
    <font>
      <sz val="14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ill="0" applyBorder="0" applyAlignment="0" applyProtection="0"/>
  </cellStyleXfs>
  <cellXfs count="53">
    <xf numFmtId="0" fontId="0" fillId="0" borderId="0" xfId="0"/>
    <xf numFmtId="164" fontId="0" fillId="0" borderId="0" xfId="1" applyFont="1" applyFill="1" applyBorder="1" applyAlignment="1" applyProtection="1"/>
    <xf numFmtId="0" fontId="0" fillId="0" borderId="0" xfId="0" applyFont="1"/>
    <xf numFmtId="164" fontId="0" fillId="0" borderId="1" xfId="1" applyFont="1" applyFill="1" applyBorder="1" applyAlignment="1" applyProtection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164" fontId="0" fillId="0" borderId="1" xfId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>
      <alignment horizontal="right" vertical="center" wrapText="1"/>
    </xf>
    <xf numFmtId="0" fontId="2" fillId="0" borderId="0" xfId="0" applyFont="1" applyAlignment="1"/>
    <xf numFmtId="0" fontId="4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164" fontId="3" fillId="0" borderId="3" xfId="1" applyFont="1" applyFill="1" applyBorder="1" applyAlignment="1" applyProtection="1"/>
    <xf numFmtId="165" fontId="3" fillId="0" borderId="4" xfId="0" applyNumberFormat="1" applyFont="1" applyBorder="1"/>
    <xf numFmtId="0" fontId="3" fillId="0" borderId="0" xfId="0" applyFont="1" applyBorder="1" applyAlignment="1">
      <alignment horizontal="right"/>
    </xf>
    <xf numFmtId="164" fontId="3" fillId="0" borderId="0" xfId="1" applyFont="1" applyFill="1" applyBorder="1" applyAlignment="1" applyProtection="1"/>
    <xf numFmtId="165" fontId="3" fillId="0" borderId="0" xfId="0" applyNumberFormat="1" applyFont="1" applyBorder="1"/>
    <xf numFmtId="43" fontId="0" fillId="0" borderId="0" xfId="0" applyNumberFormat="1"/>
    <xf numFmtId="164" fontId="3" fillId="0" borderId="5" xfId="1" applyFont="1" applyFill="1" applyBorder="1" applyAlignment="1" applyProtection="1"/>
    <xf numFmtId="4" fontId="0" fillId="0" borderId="0" xfId="0" applyNumberFormat="1"/>
    <xf numFmtId="0" fontId="0" fillId="0" borderId="0" xfId="0" applyAlignment="1">
      <alignment wrapText="1"/>
    </xf>
    <xf numFmtId="0" fontId="3" fillId="0" borderId="0" xfId="0" applyFont="1" applyAlignment="1"/>
    <xf numFmtId="0" fontId="5" fillId="0" borderId="0" xfId="0" applyFont="1" applyAlignment="1">
      <alignment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164" fontId="2" fillId="0" borderId="10" xfId="1" applyFont="1" applyFill="1" applyBorder="1" applyAlignment="1" applyProtection="1">
      <alignment horizontal="center" vertical="center" wrapText="1"/>
    </xf>
    <xf numFmtId="164" fontId="2" fillId="0" borderId="11" xfId="1" applyFont="1" applyFill="1" applyBorder="1" applyAlignment="1" applyProtection="1">
      <alignment horizontal="center" vertical="center" wrapText="1"/>
    </xf>
    <xf numFmtId="0" fontId="0" fillId="0" borderId="12" xfId="0" applyFont="1" applyFill="1" applyBorder="1" applyAlignment="1">
      <alignment horizontal="left" vertical="center" wrapText="1"/>
    </xf>
    <xf numFmtId="165" fontId="0" fillId="0" borderId="13" xfId="0" applyNumberFormat="1" applyFont="1" applyBorder="1" applyAlignment="1">
      <alignment vertical="center"/>
    </xf>
    <xf numFmtId="0" fontId="2" fillId="0" borderId="14" xfId="0" applyFont="1" applyBorder="1" applyAlignment="1"/>
    <xf numFmtId="0" fontId="2" fillId="0" borderId="15" xfId="0" applyFont="1" applyBorder="1" applyAlignment="1">
      <alignment horizontal="left"/>
    </xf>
    <xf numFmtId="0" fontId="2" fillId="0" borderId="15" xfId="0" applyFont="1" applyBorder="1" applyAlignment="1"/>
    <xf numFmtId="0" fontId="0" fillId="0" borderId="0" xfId="0" applyFont="1" applyBorder="1" applyAlignment="1">
      <alignment horizontal="left" wrapText="1"/>
    </xf>
    <xf numFmtId="165" fontId="3" fillId="0" borderId="0" xfId="0" applyNumberFormat="1" applyFont="1" applyBorder="1" applyAlignment="1">
      <alignment horizontal="left" vertical="center"/>
    </xf>
    <xf numFmtId="0" fontId="6" fillId="0" borderId="0" xfId="0" applyFont="1" applyBorder="1" applyAlignment="1">
      <alignment horizontal="left" wrapText="1"/>
    </xf>
    <xf numFmtId="0" fontId="0" fillId="0" borderId="0" xfId="0" applyAlignment="1">
      <alignment horizontal="center"/>
    </xf>
    <xf numFmtId="166" fontId="0" fillId="0" borderId="6" xfId="0" applyNumberFormat="1" applyFont="1" applyFill="1" applyBorder="1" applyAlignment="1">
      <alignment horizontal="center" vertical="center" wrapText="1"/>
    </xf>
    <xf numFmtId="166" fontId="0" fillId="0" borderId="7" xfId="0" applyNumberFormat="1" applyFont="1" applyFill="1" applyBorder="1" applyAlignment="1">
      <alignment horizontal="center" vertical="center" wrapText="1"/>
    </xf>
    <xf numFmtId="166" fontId="0" fillId="0" borderId="8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center"/>
    </xf>
    <xf numFmtId="0" fontId="0" fillId="0" borderId="16" xfId="0" applyFont="1" applyBorder="1" applyAlignment="1">
      <alignment horizontal="left" wrapText="1"/>
    </xf>
    <xf numFmtId="0" fontId="6" fillId="0" borderId="17" xfId="0" applyFont="1" applyBorder="1" applyAlignment="1">
      <alignment horizontal="left" wrapText="1"/>
    </xf>
    <xf numFmtId="0" fontId="6" fillId="0" borderId="18" xfId="0" applyFont="1" applyBorder="1" applyAlignment="1">
      <alignment horizontal="left" wrapText="1"/>
    </xf>
    <xf numFmtId="0" fontId="3" fillId="0" borderId="2" xfId="0" applyFont="1" applyBorder="1" applyAlignment="1">
      <alignment horizontal="right"/>
    </xf>
    <xf numFmtId="0" fontId="3" fillId="0" borderId="3" xfId="0" applyFont="1" applyBorder="1" applyAlignment="1">
      <alignment horizontal="right"/>
    </xf>
    <xf numFmtId="0" fontId="0" fillId="0" borderId="0" xfId="0" applyAlignment="1">
      <alignment horizontal="left"/>
    </xf>
    <xf numFmtId="0" fontId="0" fillId="0" borderId="2" xfId="0" applyFont="1" applyBorder="1" applyAlignment="1">
      <alignment horizontal="left" wrapText="1"/>
    </xf>
    <xf numFmtId="0" fontId="0" fillId="0" borderId="3" xfId="0" applyFont="1" applyBorder="1" applyAlignment="1">
      <alignment horizontal="left" wrapText="1"/>
    </xf>
    <xf numFmtId="165" fontId="3" fillId="0" borderId="3" xfId="0" applyNumberFormat="1" applyFont="1" applyBorder="1" applyAlignment="1">
      <alignment horizontal="left" vertical="center"/>
    </xf>
    <xf numFmtId="165" fontId="3" fillId="0" borderId="4" xfId="0" applyNumberFormat="1" applyFont="1" applyBorder="1" applyAlignment="1">
      <alignment horizontal="left" vertical="center"/>
    </xf>
    <xf numFmtId="0" fontId="0" fillId="0" borderId="16" xfId="0" applyBorder="1" applyAlignment="1">
      <alignment horizontal="left" wrapText="1"/>
    </xf>
    <xf numFmtId="0" fontId="0" fillId="0" borderId="17" xfId="0" applyBorder="1" applyAlignment="1">
      <alignment horizontal="left"/>
    </xf>
    <xf numFmtId="0" fontId="0" fillId="0" borderId="18" xfId="0" applyBorder="1" applyAlignment="1">
      <alignment horizontal="left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3"/>
  <sheetViews>
    <sheetView tabSelected="1" topLeftCell="A7" workbookViewId="0">
      <selection activeCell="K16" sqref="K16:K19"/>
    </sheetView>
  </sheetViews>
  <sheetFormatPr defaultRowHeight="12.75" x14ac:dyDescent="0.2"/>
  <cols>
    <col min="1" max="1" width="10.140625" customWidth="1"/>
    <col min="2" max="2" width="10.7109375" customWidth="1"/>
    <col min="3" max="3" width="11.42578125" customWidth="1"/>
    <col min="4" max="4" width="17.5703125" customWidth="1"/>
    <col min="5" max="5" width="10.5703125" customWidth="1"/>
    <col min="6" max="6" width="12.28515625" customWidth="1"/>
    <col min="7" max="7" width="10.140625" customWidth="1"/>
    <col min="8" max="8" width="9.5703125" customWidth="1"/>
    <col min="9" max="9" width="13.85546875" customWidth="1"/>
    <col min="10" max="10" width="16.7109375" style="1" customWidth="1"/>
    <col min="11" max="11" width="20.5703125" style="1" customWidth="1"/>
    <col min="12" max="12" width="15.7109375" customWidth="1"/>
    <col min="15" max="15" width="10.140625" bestFit="1" customWidth="1"/>
    <col min="16" max="16" width="12.85546875" bestFit="1" customWidth="1"/>
  </cols>
  <sheetData>
    <row r="1" spans="1:15" ht="15.75" x14ac:dyDescent="0.25">
      <c r="A1" s="39" t="s">
        <v>23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1:15" ht="12.75" customHeight="1" x14ac:dyDescent="0.25">
      <c r="A2" s="39" t="s">
        <v>24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20"/>
      <c r="N2" s="20"/>
      <c r="O2" s="20"/>
    </row>
    <row r="3" spans="1:15" ht="38.25" customHeight="1" x14ac:dyDescent="0.2">
      <c r="A3" s="38" t="s">
        <v>22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19"/>
    </row>
    <row r="4" spans="1:15" x14ac:dyDescent="0.2">
      <c r="L4" s="9"/>
    </row>
    <row r="5" spans="1:15" x14ac:dyDescent="0.2">
      <c r="A5" t="s">
        <v>26</v>
      </c>
      <c r="L5" s="9"/>
    </row>
    <row r="6" spans="1:15" x14ac:dyDescent="0.2">
      <c r="L6" s="9"/>
    </row>
    <row r="7" spans="1:15" x14ac:dyDescent="0.2">
      <c r="A7" t="s">
        <v>27</v>
      </c>
      <c r="L7" s="9"/>
    </row>
    <row r="8" spans="1:15" x14ac:dyDescent="0.2">
      <c r="L8" s="9"/>
    </row>
    <row r="9" spans="1:15" x14ac:dyDescent="0.2">
      <c r="A9" t="s">
        <v>28</v>
      </c>
      <c r="F9" t="s">
        <v>29</v>
      </c>
      <c r="L9" s="9"/>
    </row>
    <row r="10" spans="1:15" x14ac:dyDescent="0.2">
      <c r="L10" s="9"/>
    </row>
    <row r="11" spans="1:15" x14ac:dyDescent="0.2">
      <c r="A11" t="s">
        <v>30</v>
      </c>
      <c r="L11" s="9"/>
    </row>
    <row r="12" spans="1:15" x14ac:dyDescent="0.2">
      <c r="L12" s="9"/>
    </row>
    <row r="13" spans="1:15" ht="15.75" x14ac:dyDescent="0.25">
      <c r="A13" s="39" t="s">
        <v>25</v>
      </c>
      <c r="B13" s="39"/>
      <c r="C13" s="39"/>
      <c r="D13" s="39"/>
      <c r="E13" s="39"/>
      <c r="F13" s="39"/>
      <c r="G13" s="39"/>
      <c r="H13" s="39"/>
      <c r="I13" s="39"/>
      <c r="J13" s="39"/>
      <c r="K13" s="39"/>
      <c r="L13" s="39"/>
    </row>
    <row r="14" spans="1:15" ht="13.5" thickBot="1" x14ac:dyDescent="0.25">
      <c r="A14" s="2"/>
      <c r="B14" s="2"/>
      <c r="C14" s="2"/>
      <c r="D14" s="2"/>
      <c r="E14" s="2"/>
      <c r="F14" s="2"/>
    </row>
    <row r="15" spans="1:15" ht="38.25" x14ac:dyDescent="0.2">
      <c r="A15" s="22" t="s">
        <v>0</v>
      </c>
      <c r="B15" s="23" t="s">
        <v>1</v>
      </c>
      <c r="C15" s="23" t="s">
        <v>2</v>
      </c>
      <c r="D15" s="23" t="s">
        <v>3</v>
      </c>
      <c r="E15" s="23" t="s">
        <v>4</v>
      </c>
      <c r="F15" s="23" t="s">
        <v>17</v>
      </c>
      <c r="G15" s="23" t="s">
        <v>5</v>
      </c>
      <c r="H15" s="23" t="s">
        <v>7</v>
      </c>
      <c r="I15" s="23" t="s">
        <v>6</v>
      </c>
      <c r="J15" s="24" t="s">
        <v>8</v>
      </c>
      <c r="K15" s="24" t="s">
        <v>34</v>
      </c>
      <c r="L15" s="25" t="s">
        <v>9</v>
      </c>
    </row>
    <row r="16" spans="1:15" ht="25.5" x14ac:dyDescent="0.2">
      <c r="A16" s="26" t="s">
        <v>11</v>
      </c>
      <c r="B16" s="5">
        <v>14</v>
      </c>
      <c r="C16" s="5">
        <v>36</v>
      </c>
      <c r="D16" s="4" t="s">
        <v>12</v>
      </c>
      <c r="E16" s="5" t="s">
        <v>10</v>
      </c>
      <c r="F16" s="7">
        <f>(B16*C16*52)/12*18</f>
        <v>39312</v>
      </c>
      <c r="G16" s="3">
        <v>19.8</v>
      </c>
      <c r="H16" s="3">
        <f>G16*0.03</f>
        <v>0.59399999999999997</v>
      </c>
      <c r="I16" s="3">
        <f>G16+H16</f>
        <v>20.394000000000002</v>
      </c>
      <c r="J16" s="7">
        <f>G16*F16</f>
        <v>778377.6</v>
      </c>
      <c r="K16" s="35"/>
      <c r="L16" s="27">
        <f>+J16+J16*$K$16</f>
        <v>778377.6</v>
      </c>
      <c r="O16" s="18"/>
    </row>
    <row r="17" spans="1:13" x14ac:dyDescent="0.2">
      <c r="A17" s="26" t="s">
        <v>11</v>
      </c>
      <c r="B17" s="5">
        <v>4</v>
      </c>
      <c r="C17" s="5">
        <v>36</v>
      </c>
      <c r="D17" s="4" t="s">
        <v>13</v>
      </c>
      <c r="E17" s="5" t="s">
        <v>10</v>
      </c>
      <c r="F17" s="7">
        <f t="shared" ref="F17:F19" si="0">(B17*C17*52)/12*18</f>
        <v>11232</v>
      </c>
      <c r="G17" s="3">
        <v>19.8</v>
      </c>
      <c r="H17" s="3">
        <f>G17*0.03</f>
        <v>0.59399999999999997</v>
      </c>
      <c r="I17" s="3">
        <f>G17+H17</f>
        <v>20.394000000000002</v>
      </c>
      <c r="J17" s="7">
        <f>G17*F17</f>
        <v>222393.60000000001</v>
      </c>
      <c r="K17" s="36"/>
      <c r="L17" s="27">
        <f t="shared" ref="L17:L19" si="1">+J17+J17*$K$16</f>
        <v>222393.60000000001</v>
      </c>
    </row>
    <row r="18" spans="1:13" ht="25.5" x14ac:dyDescent="0.2">
      <c r="A18" s="26" t="s">
        <v>14</v>
      </c>
      <c r="B18" s="5">
        <v>13</v>
      </c>
      <c r="C18" s="5">
        <v>36</v>
      </c>
      <c r="D18" s="4" t="s">
        <v>15</v>
      </c>
      <c r="E18" s="5" t="s">
        <v>10</v>
      </c>
      <c r="F18" s="7">
        <f t="shared" si="0"/>
        <v>36504</v>
      </c>
      <c r="G18" s="3">
        <v>22.19</v>
      </c>
      <c r="H18" s="3">
        <f>G18*0.03</f>
        <v>0.66569999999999996</v>
      </c>
      <c r="I18" s="3">
        <f>G18+H18</f>
        <v>22.855700000000002</v>
      </c>
      <c r="J18" s="7">
        <f>G18*F18</f>
        <v>810023.76</v>
      </c>
      <c r="K18" s="36"/>
      <c r="L18" s="27">
        <f t="shared" si="1"/>
        <v>810023.76</v>
      </c>
    </row>
    <row r="19" spans="1:13" ht="26.25" thickBot="1" x14ac:dyDescent="0.25">
      <c r="A19" s="26" t="s">
        <v>14</v>
      </c>
      <c r="B19" s="5">
        <v>1</v>
      </c>
      <c r="C19" s="5">
        <v>36</v>
      </c>
      <c r="D19" s="4" t="s">
        <v>16</v>
      </c>
      <c r="E19" s="5" t="s">
        <v>10</v>
      </c>
      <c r="F19" s="7">
        <f t="shared" si="0"/>
        <v>2808</v>
      </c>
      <c r="G19" s="6">
        <v>22.19</v>
      </c>
      <c r="H19" s="3">
        <f>G19*0.03</f>
        <v>0.66569999999999996</v>
      </c>
      <c r="I19" s="3">
        <f>G19+H19</f>
        <v>22.855700000000002</v>
      </c>
      <c r="J19" s="7">
        <f>G19*F19</f>
        <v>62309.520000000004</v>
      </c>
      <c r="K19" s="37"/>
      <c r="L19" s="27">
        <f t="shared" si="1"/>
        <v>62309.520000000004</v>
      </c>
    </row>
    <row r="20" spans="1:13" ht="16.5" thickBot="1" x14ac:dyDescent="0.3">
      <c r="A20" s="28"/>
      <c r="B20" s="29">
        <f>SUM(B16:B19)</f>
        <v>32</v>
      </c>
      <c r="C20" s="30"/>
      <c r="D20" s="30"/>
      <c r="E20" s="30"/>
      <c r="F20" s="30"/>
      <c r="G20" s="43" t="s">
        <v>18</v>
      </c>
      <c r="H20" s="44"/>
      <c r="I20" s="44"/>
      <c r="J20" s="11">
        <f>SUM(J16:J19)</f>
        <v>1873104.48</v>
      </c>
      <c r="K20" s="17">
        <f>L20-J20</f>
        <v>0</v>
      </c>
      <c r="L20" s="12">
        <f>SUM(L16:L19)</f>
        <v>1873104.48</v>
      </c>
    </row>
    <row r="21" spans="1:13" ht="14.25" customHeight="1" x14ac:dyDescent="0.25">
      <c r="A21" s="8"/>
      <c r="B21" s="10"/>
      <c r="C21" s="8"/>
      <c r="D21" s="8"/>
      <c r="E21" s="8"/>
      <c r="F21" s="8"/>
      <c r="G21" s="13"/>
      <c r="H21" s="13"/>
      <c r="I21" s="13"/>
      <c r="J21" s="14"/>
      <c r="K21" s="14"/>
      <c r="L21" s="15"/>
    </row>
    <row r="22" spans="1:13" ht="15" customHeight="1" thickBot="1" x14ac:dyDescent="0.3">
      <c r="A22" s="8"/>
      <c r="B22" s="10"/>
      <c r="C22" s="8"/>
      <c r="D22" s="8"/>
      <c r="E22" s="8"/>
      <c r="F22" s="8"/>
      <c r="G22" s="13"/>
      <c r="H22" s="13"/>
      <c r="I22" s="13"/>
      <c r="J22" s="14"/>
      <c r="K22" s="14"/>
      <c r="L22" s="15"/>
    </row>
    <row r="23" spans="1:13" ht="40.5" customHeight="1" thickBot="1" x14ac:dyDescent="0.25">
      <c r="A23" s="46" t="s">
        <v>33</v>
      </c>
      <c r="B23" s="47"/>
      <c r="C23" s="47"/>
      <c r="D23" s="47"/>
      <c r="E23" s="47"/>
      <c r="F23" s="47"/>
      <c r="G23" s="47"/>
      <c r="H23" s="47"/>
      <c r="I23" s="47"/>
      <c r="J23" s="47"/>
      <c r="K23" s="48" t="s">
        <v>31</v>
      </c>
      <c r="L23" s="49"/>
    </row>
    <row r="24" spans="1:13" ht="14.25" customHeight="1" x14ac:dyDescent="0.2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2"/>
      <c r="L24" s="32"/>
    </row>
    <row r="25" spans="1:13" ht="13.5" thickBot="1" x14ac:dyDescent="0.25">
      <c r="G25" s="16"/>
      <c r="L25" s="1"/>
    </row>
    <row r="26" spans="1:13" ht="46.5" customHeight="1" thickBot="1" x14ac:dyDescent="0.3">
      <c r="A26" s="40" t="s">
        <v>35</v>
      </c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2"/>
      <c r="M26" s="21"/>
    </row>
    <row r="27" spans="1:13" ht="14.25" customHeight="1" x14ac:dyDescent="0.25">
      <c r="A27" s="31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21"/>
    </row>
    <row r="28" spans="1:13" ht="13.5" thickBot="1" x14ac:dyDescent="0.25">
      <c r="L28" s="1"/>
    </row>
    <row r="29" spans="1:13" ht="117" customHeight="1" thickBot="1" x14ac:dyDescent="0.25">
      <c r="A29" s="50" t="s">
        <v>32</v>
      </c>
      <c r="B29" s="51"/>
      <c r="C29" s="51"/>
      <c r="D29" s="51"/>
      <c r="E29" s="51"/>
      <c r="F29" s="51"/>
      <c r="G29" s="51"/>
      <c r="H29" s="51"/>
      <c r="I29" s="51"/>
      <c r="J29" s="51"/>
      <c r="K29" s="51"/>
      <c r="L29" s="52"/>
    </row>
    <row r="30" spans="1:13" ht="45" customHeight="1" x14ac:dyDescent="0.2">
      <c r="A30" s="45" t="s">
        <v>19</v>
      </c>
      <c r="B30" s="45"/>
      <c r="C30" s="45"/>
      <c r="D30" s="45"/>
      <c r="I30" s="34" t="s">
        <v>20</v>
      </c>
      <c r="J30" s="34"/>
      <c r="K30" s="34"/>
      <c r="L30" s="34"/>
      <c r="M30" s="34"/>
    </row>
    <row r="31" spans="1:13" x14ac:dyDescent="0.2">
      <c r="I31" s="34" t="s">
        <v>21</v>
      </c>
      <c r="J31" s="34"/>
      <c r="K31" s="34"/>
      <c r="L31" s="34"/>
      <c r="M31" s="34"/>
    </row>
    <row r="32" spans="1:13" x14ac:dyDescent="0.2">
      <c r="L32" s="1"/>
    </row>
    <row r="33" spans="12:12" x14ac:dyDescent="0.2">
      <c r="L33" s="1"/>
    </row>
  </sheetData>
  <sheetProtection selectLockedCells="1" selectUnlockedCells="1"/>
  <mergeCells count="13">
    <mergeCell ref="I31:M31"/>
    <mergeCell ref="K16:K19"/>
    <mergeCell ref="A3:L3"/>
    <mergeCell ref="A1:L1"/>
    <mergeCell ref="A26:L26"/>
    <mergeCell ref="A13:L13"/>
    <mergeCell ref="G20:I20"/>
    <mergeCell ref="A30:D30"/>
    <mergeCell ref="I30:M30"/>
    <mergeCell ref="A2:L2"/>
    <mergeCell ref="A23:J23"/>
    <mergeCell ref="K23:L23"/>
    <mergeCell ref="A29:L29"/>
  </mergeCells>
  <pageMargins left="0.74791666666666667" right="0.74791666666666667" top="0.98402777777777772" bottom="0.98402777777777772" header="0.51180555555555551" footer="0.51180555555555551"/>
  <pageSetup paperSize="9" scale="66" firstPageNumber="0" orientation="landscape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sheetProtection selectLockedCells="1" selectUnlockedCells="1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Foglio2 (2)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Stefania Sollai</dc:creator>
  <cp:lastModifiedBy>Alessandra Ruzzu</cp:lastModifiedBy>
  <cp:lastPrinted>2017-04-11T17:42:03Z</cp:lastPrinted>
  <dcterms:created xsi:type="dcterms:W3CDTF">2017-04-10T09:22:40Z</dcterms:created>
  <dcterms:modified xsi:type="dcterms:W3CDTF">2017-04-14T09:44:24Z</dcterms:modified>
</cp:coreProperties>
</file>